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735" windowWidth="28860" windowHeight="10305" activeTab="1"/>
  </bookViews>
  <sheets>
    <sheet name="生産量" sheetId="1" r:id="rId1"/>
    <sheet name="販売金額" sheetId="7" r:id="rId2"/>
  </sheets>
  <externalReferences>
    <externalReference r:id="rId3"/>
  </externalReferences>
  <definedNames>
    <definedName name="_xlnm.Print_Area" localSheetId="0">生産量!$B$2:$CC$35</definedName>
    <definedName name="_xlnm.Print_Area" localSheetId="1">販売金額!$B$2:$CC$36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J28" i="7" l="1"/>
  <c r="BJ31" i="7" l="1"/>
  <c r="BR30" i="1"/>
  <c r="BS30" i="1" s="1"/>
  <c r="BJ30" i="1"/>
  <c r="CC31" i="7"/>
  <c r="CA31" i="7"/>
  <c r="BY31" i="7"/>
  <c r="BW31" i="7"/>
  <c r="BU31" i="7"/>
  <c r="BS31" i="7"/>
  <c r="BO31" i="7"/>
  <c r="BM31" i="7"/>
  <c r="BK31" i="7"/>
  <c r="BI31" i="7"/>
  <c r="BG31" i="7"/>
  <c r="BE31" i="7"/>
  <c r="BC31" i="7"/>
  <c r="BA31" i="7"/>
  <c r="AY31" i="7"/>
  <c r="AW31" i="7"/>
  <c r="AU31" i="7"/>
  <c r="AS31" i="7"/>
  <c r="AQ31" i="7"/>
  <c r="AO31" i="7"/>
  <c r="AM31" i="7"/>
  <c r="AK31" i="7"/>
  <c r="AI31" i="7"/>
  <c r="AG31" i="7"/>
  <c r="AE31" i="7"/>
  <c r="AC31" i="7"/>
  <c r="AA31" i="7"/>
  <c r="Y31" i="7"/>
  <c r="W31" i="7"/>
  <c r="S31" i="7"/>
  <c r="Q31" i="7"/>
  <c r="O31" i="7"/>
  <c r="M31" i="7"/>
  <c r="K31" i="7"/>
  <c r="I31" i="7"/>
  <c r="G31" i="7"/>
  <c r="E31" i="7"/>
  <c r="CC30" i="1"/>
  <c r="CA30" i="1"/>
  <c r="BY30" i="1"/>
  <c r="BW30" i="1"/>
  <c r="BU30" i="1"/>
  <c r="BQ30" i="1"/>
  <c r="BO30" i="1"/>
  <c r="BM30" i="1"/>
  <c r="BK30" i="1"/>
  <c r="BI30" i="1"/>
  <c r="BG30" i="1"/>
  <c r="BE30" i="1"/>
  <c r="BC30" i="1"/>
  <c r="BA30" i="1"/>
  <c r="AY30" i="1"/>
  <c r="AW30" i="1"/>
  <c r="AU30" i="1"/>
  <c r="AS30" i="1"/>
  <c r="AQ30" i="1"/>
  <c r="AO30" i="1"/>
  <c r="AM30" i="1"/>
  <c r="AK30" i="1"/>
  <c r="AI30" i="1"/>
  <c r="AG30" i="1"/>
  <c r="AE30" i="1"/>
  <c r="AC30" i="1"/>
  <c r="AA30" i="1"/>
  <c r="Y30" i="1"/>
  <c r="W30" i="1"/>
  <c r="S30" i="1"/>
  <c r="Q30" i="1"/>
  <c r="O30" i="1"/>
  <c r="M30" i="1"/>
  <c r="K30" i="1"/>
  <c r="I30" i="1"/>
  <c r="G30" i="1"/>
  <c r="E30" i="1"/>
  <c r="CC29" i="1" l="1"/>
  <c r="CA29" i="1"/>
  <c r="BY29" i="1"/>
  <c r="BW29" i="1"/>
  <c r="BU29" i="1"/>
  <c r="BS29" i="1"/>
  <c r="BQ29" i="1"/>
  <c r="BO29" i="1"/>
  <c r="BM29" i="1"/>
  <c r="BK29" i="1"/>
  <c r="BI29" i="1"/>
  <c r="BG29" i="1"/>
  <c r="BE29" i="1"/>
  <c r="BC29" i="1"/>
  <c r="BA29" i="1"/>
  <c r="AY29" i="1"/>
  <c r="AW29" i="1"/>
  <c r="AU29" i="1"/>
  <c r="AS29" i="1"/>
  <c r="AQ29" i="1"/>
  <c r="AO29" i="1"/>
  <c r="AM29" i="1"/>
  <c r="AK29" i="1"/>
  <c r="AI29" i="1"/>
  <c r="AG29" i="1"/>
  <c r="AE29" i="1"/>
  <c r="AC29" i="1"/>
  <c r="AA29" i="1"/>
  <c r="Y29" i="1"/>
  <c r="W29" i="1"/>
  <c r="S29" i="1"/>
  <c r="Q29" i="1"/>
  <c r="O29" i="1"/>
  <c r="M29" i="1"/>
  <c r="K29" i="1"/>
  <c r="I29" i="1"/>
  <c r="G29" i="1"/>
  <c r="E29" i="1"/>
  <c r="CC30" i="7"/>
  <c r="CA30" i="7"/>
  <c r="BY30" i="7"/>
  <c r="BW30" i="7"/>
  <c r="BU30" i="7"/>
  <c r="BS30" i="7"/>
  <c r="BO30" i="7"/>
  <c r="BM30" i="7"/>
  <c r="BK30" i="7"/>
  <c r="BI30" i="7"/>
  <c r="BG30" i="7"/>
  <c r="BE30" i="7"/>
  <c r="BC30" i="7"/>
  <c r="BA30" i="7"/>
  <c r="AY30" i="7"/>
  <c r="AW30" i="7"/>
  <c r="AU30" i="7"/>
  <c r="AS30" i="7"/>
  <c r="AQ30" i="7"/>
  <c r="AO30" i="7"/>
  <c r="AM30" i="7"/>
  <c r="AK30" i="7"/>
  <c r="AI30" i="7"/>
  <c r="AG30" i="7"/>
  <c r="AE30" i="7"/>
  <c r="AC30" i="7"/>
  <c r="AA30" i="7"/>
  <c r="Y30" i="7"/>
  <c r="W30" i="7"/>
  <c r="S30" i="7"/>
  <c r="Q30" i="7"/>
  <c r="O30" i="7"/>
  <c r="M30" i="7"/>
  <c r="K30" i="7"/>
  <c r="I30" i="7"/>
  <c r="G30" i="7"/>
  <c r="E30" i="7"/>
  <c r="BQ28" i="1" l="1"/>
  <c r="BS29" i="7"/>
  <c r="BJ29" i="7"/>
  <c r="CC29" i="7"/>
  <c r="CA29" i="7"/>
  <c r="BY29" i="7"/>
  <c r="BW29" i="7"/>
  <c r="BU29" i="7"/>
  <c r="BO29" i="7"/>
  <c r="BM29" i="7"/>
  <c r="BK29" i="7"/>
  <c r="BI29" i="7"/>
  <c r="BG29" i="7"/>
  <c r="BE29" i="7"/>
  <c r="BC29" i="7"/>
  <c r="BA29" i="7"/>
  <c r="AY29" i="7"/>
  <c r="AW29" i="7"/>
  <c r="AU29" i="7"/>
  <c r="AS29" i="7"/>
  <c r="AQ29" i="7"/>
  <c r="AO29" i="7"/>
  <c r="AM29" i="7"/>
  <c r="AK29" i="7"/>
  <c r="AI29" i="7"/>
  <c r="AG29" i="7"/>
  <c r="AE29" i="7"/>
  <c r="AC29" i="7"/>
  <c r="AA29" i="7"/>
  <c r="Y29" i="7"/>
  <c r="W29" i="7"/>
  <c r="S29" i="7"/>
  <c r="Q29" i="7"/>
  <c r="O29" i="7"/>
  <c r="M29" i="7"/>
  <c r="K29" i="7"/>
  <c r="I29" i="7"/>
  <c r="G29" i="7"/>
  <c r="E29" i="7"/>
  <c r="BY28" i="1"/>
  <c r="BW28" i="1"/>
  <c r="BO28" i="1"/>
  <c r="BJ28" i="1"/>
  <c r="CC28" i="1"/>
  <c r="CA28" i="1"/>
  <c r="BU28" i="1"/>
  <c r="BS28" i="1"/>
  <c r="BM28" i="1"/>
  <c r="BK28" i="1"/>
  <c r="BI28" i="1"/>
  <c r="BG28" i="1"/>
  <c r="BE28" i="1"/>
  <c r="BC28" i="1"/>
  <c r="BA28" i="1"/>
  <c r="AY28" i="1"/>
  <c r="AW28" i="1"/>
  <c r="AU28" i="1"/>
  <c r="AS28" i="1"/>
  <c r="AQ28" i="1"/>
  <c r="AO28" i="1"/>
  <c r="AM28" i="1"/>
  <c r="AK28" i="1"/>
  <c r="AI28" i="1"/>
  <c r="AG28" i="1"/>
  <c r="AE28" i="1"/>
  <c r="AC28" i="1"/>
  <c r="AA28" i="1"/>
  <c r="Y28" i="1"/>
  <c r="W28" i="1"/>
  <c r="S28" i="1"/>
  <c r="Q28" i="1"/>
  <c r="O28" i="1"/>
  <c r="M28" i="1"/>
  <c r="K28" i="1"/>
  <c r="I28" i="1"/>
  <c r="G28" i="1"/>
  <c r="E28" i="1"/>
  <c r="CA27" i="1"/>
  <c r="CA26" i="1"/>
  <c r="BS27" i="1"/>
  <c r="BS26" i="1"/>
  <c r="BR27" i="1"/>
  <c r="BR26" i="1"/>
  <c r="BQ27" i="1"/>
  <c r="BQ26" i="1"/>
  <c r="BJ27" i="7"/>
  <c r="BK27" i="7"/>
  <c r="BJ27" i="1"/>
  <c r="BJ26" i="1"/>
  <c r="BK26" i="1"/>
  <c r="CC28" i="7"/>
  <c r="BU28" i="7"/>
  <c r="BM28" i="7"/>
  <c r="BI28" i="7"/>
  <c r="BG28" i="7"/>
  <c r="BE28" i="7"/>
  <c r="BC28" i="7"/>
  <c r="BA28" i="7"/>
  <c r="AY28" i="7"/>
  <c r="AW28" i="7"/>
  <c r="AU28" i="7"/>
  <c r="AS28" i="7"/>
  <c r="AQ28" i="7"/>
  <c r="AO28" i="7"/>
  <c r="AM28" i="7"/>
  <c r="AK28" i="7"/>
  <c r="AI28" i="7"/>
  <c r="AG28" i="7"/>
  <c r="AE28" i="7"/>
  <c r="AC28" i="7"/>
  <c r="AA28" i="7"/>
  <c r="Y28" i="7"/>
  <c r="W28" i="7"/>
  <c r="S28" i="7"/>
  <c r="Q28" i="7"/>
  <c r="O28" i="7"/>
  <c r="I28" i="7"/>
  <c r="G28" i="7"/>
  <c r="E28" i="7"/>
  <c r="CC27" i="7"/>
  <c r="BU27" i="7"/>
  <c r="BM27" i="7"/>
  <c r="BI27" i="7"/>
  <c r="BG27" i="7"/>
  <c r="BE27" i="7"/>
  <c r="BC27" i="7"/>
  <c r="BA27" i="7"/>
  <c r="AY27" i="7"/>
  <c r="AW27" i="7"/>
  <c r="AU27" i="7"/>
  <c r="AS27" i="7"/>
  <c r="AQ27" i="7"/>
  <c r="AO27" i="7"/>
  <c r="AM27" i="7"/>
  <c r="AK27" i="7"/>
  <c r="AI27" i="7"/>
  <c r="AG27" i="7"/>
  <c r="AE27" i="7"/>
  <c r="AC27" i="7"/>
  <c r="AA27" i="7"/>
  <c r="Y27" i="7"/>
  <c r="W27" i="7"/>
  <c r="S27" i="7"/>
  <c r="Q27" i="7"/>
  <c r="O27" i="7"/>
  <c r="M27" i="7"/>
  <c r="K27" i="7"/>
  <c r="I27" i="7"/>
  <c r="G27" i="7"/>
  <c r="E27" i="7"/>
  <c r="CC27" i="1"/>
  <c r="BU27" i="1"/>
  <c r="BM27" i="1"/>
  <c r="BI27" i="1"/>
  <c r="BG27" i="1"/>
  <c r="BE27" i="1"/>
  <c r="BC27" i="1"/>
  <c r="BA27" i="1"/>
  <c r="AY27" i="1"/>
  <c r="AW27" i="1"/>
  <c r="AU27" i="1"/>
  <c r="AS27" i="1"/>
  <c r="AQ27" i="1"/>
  <c r="AO27" i="1"/>
  <c r="AM27" i="1"/>
  <c r="AK27" i="1"/>
  <c r="AI27" i="1"/>
  <c r="AG27" i="1"/>
  <c r="AE27" i="1"/>
  <c r="AC27" i="1"/>
  <c r="AA27" i="1"/>
  <c r="Y27" i="1"/>
  <c r="W27" i="1"/>
  <c r="S27" i="1"/>
  <c r="Q27" i="1"/>
  <c r="O27" i="1"/>
  <c r="M27" i="1"/>
  <c r="K27" i="1"/>
  <c r="I27" i="1"/>
  <c r="G27" i="1"/>
  <c r="E27" i="1"/>
  <c r="CC26" i="1"/>
  <c r="BU26" i="1"/>
  <c r="BM26" i="1"/>
  <c r="BI26" i="1"/>
  <c r="BG26" i="1"/>
  <c r="BE26" i="1"/>
  <c r="BC26" i="1"/>
  <c r="BA26" i="1"/>
  <c r="AY26" i="1"/>
  <c r="AW26" i="1"/>
  <c r="AU26" i="1"/>
  <c r="AS26" i="1"/>
  <c r="AQ26" i="1"/>
  <c r="AO26" i="1"/>
  <c r="AM26" i="1"/>
  <c r="AK26" i="1"/>
  <c r="AI26" i="1"/>
  <c r="AG26" i="1"/>
  <c r="AE26" i="1"/>
  <c r="AC26" i="1"/>
  <c r="AA26" i="1"/>
  <c r="Y26" i="1"/>
  <c r="W26" i="1"/>
  <c r="S26" i="1"/>
  <c r="Q26" i="1"/>
  <c r="O26" i="1"/>
  <c r="M26" i="1"/>
  <c r="K26" i="1"/>
  <c r="I26" i="1"/>
  <c r="G26" i="1"/>
  <c r="E26" i="1"/>
  <c r="CC36" i="7"/>
  <c r="BK28" i="7"/>
  <c r="BK27" i="1"/>
  <c r="E26" i="7"/>
  <c r="CC26" i="7"/>
  <c r="CA26" i="7"/>
  <c r="BY26" i="7"/>
  <c r="BW26" i="7"/>
  <c r="BU26" i="7"/>
  <c r="BS26" i="7"/>
  <c r="BQ26" i="7"/>
  <c r="BO26" i="7"/>
  <c r="BM26" i="7"/>
  <c r="BK26" i="7"/>
  <c r="BI26" i="7"/>
  <c r="BG26" i="7"/>
  <c r="BE26" i="7"/>
  <c r="BC26" i="7"/>
  <c r="BA26" i="7"/>
  <c r="AY26" i="7"/>
  <c r="AW26" i="7"/>
  <c r="AU26" i="7"/>
  <c r="AS26" i="7"/>
  <c r="AQ26" i="7"/>
  <c r="AO26" i="7"/>
  <c r="AM26" i="7"/>
  <c r="AK26" i="7"/>
  <c r="AI26" i="7"/>
  <c r="AG26" i="7"/>
  <c r="AE26" i="7"/>
  <c r="AC26" i="7"/>
  <c r="AA26" i="7"/>
  <c r="Y26" i="7"/>
  <c r="W26" i="7"/>
  <c r="S26" i="7"/>
  <c r="Q26" i="7"/>
  <c r="O26" i="7"/>
  <c r="M26" i="7"/>
  <c r="K26" i="7"/>
  <c r="I26" i="7"/>
  <c r="G26" i="7"/>
  <c r="CC25" i="1"/>
  <c r="CA25" i="1"/>
  <c r="BY25" i="1"/>
  <c r="BW25" i="1"/>
  <c r="BU25" i="1"/>
  <c r="BS25" i="1"/>
  <c r="BQ25" i="1"/>
  <c r="BO25" i="1"/>
  <c r="BM25" i="1"/>
  <c r="BK25" i="1"/>
  <c r="BI25" i="1"/>
  <c r="BG25" i="1"/>
  <c r="BE25" i="1"/>
  <c r="BC25" i="1"/>
  <c r="BA25" i="1"/>
  <c r="AY25" i="1"/>
  <c r="AW25" i="1"/>
  <c r="AU25" i="1"/>
  <c r="AS25" i="1"/>
  <c r="AQ25" i="1"/>
  <c r="AO25" i="1"/>
  <c r="AM25" i="1"/>
  <c r="AK25" i="1"/>
  <c r="AI25" i="1"/>
  <c r="AG25" i="1"/>
  <c r="AE25" i="1"/>
  <c r="AC25" i="1"/>
  <c r="AA25" i="1"/>
  <c r="Y25" i="1"/>
  <c r="W25" i="1"/>
  <c r="S25" i="1"/>
  <c r="Q25" i="1"/>
  <c r="O25" i="1"/>
  <c r="M25" i="1"/>
  <c r="K25" i="1"/>
  <c r="I25" i="1"/>
  <c r="G25" i="1"/>
  <c r="E25" i="1"/>
  <c r="E23" i="7"/>
  <c r="I23" i="7"/>
  <c r="BI22" i="1"/>
  <c r="CC25" i="7"/>
  <c r="CA25" i="7"/>
  <c r="BY25" i="7"/>
  <c r="BW25" i="7"/>
  <c r="BU25" i="7"/>
  <c r="BS25" i="7"/>
  <c r="BQ25" i="7"/>
  <c r="BO25" i="7"/>
  <c r="BM25" i="7"/>
  <c r="BK25" i="7"/>
  <c r="BI25" i="7"/>
  <c r="BG25" i="7"/>
  <c r="BE25" i="7"/>
  <c r="BC25" i="7"/>
  <c r="BA25" i="7"/>
  <c r="AY25" i="7"/>
  <c r="AW25" i="7"/>
  <c r="AU25" i="7"/>
  <c r="AS25" i="7"/>
  <c r="AQ25" i="7"/>
  <c r="AO25" i="7"/>
  <c r="AM25" i="7"/>
  <c r="AK25" i="7"/>
  <c r="AI25" i="7"/>
  <c r="AG25" i="7"/>
  <c r="AE25" i="7"/>
  <c r="AC25" i="7"/>
  <c r="AA25" i="7"/>
  <c r="Y25" i="7"/>
  <c r="W25" i="7"/>
  <c r="S25" i="7"/>
  <c r="Q25" i="7"/>
  <c r="O25" i="7"/>
  <c r="M25" i="7"/>
  <c r="K25" i="7"/>
  <c r="I25" i="7"/>
  <c r="G25" i="7"/>
  <c r="E25" i="7"/>
  <c r="AW24" i="1"/>
  <c r="CC24" i="1"/>
  <c r="CA24" i="1"/>
  <c r="BY24" i="1"/>
  <c r="BW24" i="1"/>
  <c r="BU24" i="1"/>
  <c r="BS24" i="1"/>
  <c r="BQ24" i="1"/>
  <c r="BO24" i="1"/>
  <c r="BM24" i="1"/>
  <c r="BK24" i="1"/>
  <c r="BI24" i="1"/>
  <c r="BG24" i="1"/>
  <c r="BE24" i="1"/>
  <c r="BC24" i="1"/>
  <c r="BA24" i="1"/>
  <c r="AY24" i="1"/>
  <c r="AU24" i="1"/>
  <c r="AS24" i="1"/>
  <c r="AQ24" i="1"/>
  <c r="AO24" i="1"/>
  <c r="AM24" i="1"/>
  <c r="AK24" i="1"/>
  <c r="AI24" i="1"/>
  <c r="AG24" i="1"/>
  <c r="AE24" i="1"/>
  <c r="AC24" i="1"/>
  <c r="AA24" i="1"/>
  <c r="Y24" i="1"/>
  <c r="W24" i="1"/>
  <c r="S24" i="1"/>
  <c r="Q24" i="1"/>
  <c r="O24" i="1"/>
  <c r="M24" i="1"/>
  <c r="K24" i="1"/>
  <c r="I24" i="1"/>
  <c r="G24" i="1"/>
  <c r="E24" i="1"/>
  <c r="S23" i="7"/>
  <c r="S24" i="7"/>
  <c r="S23" i="1"/>
  <c r="S22" i="1"/>
  <c r="AY23" i="1"/>
  <c r="AY22" i="1"/>
  <c r="O22" i="1"/>
  <c r="O23" i="1"/>
  <c r="E23" i="1"/>
  <c r="CC24" i="7"/>
  <c r="CA24" i="7"/>
  <c r="Q24" i="7"/>
  <c r="O24" i="7"/>
  <c r="M24" i="7"/>
  <c r="K24" i="7"/>
  <c r="I24" i="7"/>
  <c r="G24" i="7"/>
  <c r="E24" i="7"/>
  <c r="BY24" i="7"/>
  <c r="BW24" i="7"/>
  <c r="BU24" i="7"/>
  <c r="BS24" i="7"/>
  <c r="BQ24" i="7"/>
  <c r="BO24" i="7"/>
  <c r="BM24" i="7"/>
  <c r="BK24" i="7"/>
  <c r="BI24" i="7"/>
  <c r="BG24" i="7"/>
  <c r="BE24" i="7"/>
  <c r="BC24" i="7"/>
  <c r="BA24" i="7"/>
  <c r="AY24" i="7"/>
  <c r="AW24" i="7"/>
  <c r="AU24" i="7"/>
  <c r="AS24" i="7"/>
  <c r="AQ24" i="7"/>
  <c r="AO24" i="7"/>
  <c r="AM24" i="7"/>
  <c r="AK24" i="7"/>
  <c r="AI24" i="7"/>
  <c r="AG24" i="7"/>
  <c r="AE24" i="7"/>
  <c r="AC24" i="7"/>
  <c r="AA24" i="7"/>
  <c r="Y24" i="7"/>
  <c r="W24" i="7"/>
  <c r="M23" i="7"/>
  <c r="CC23" i="1"/>
  <c r="CA23" i="1"/>
  <c r="BY23" i="1"/>
  <c r="BW23" i="1"/>
  <c r="BU23" i="1"/>
  <c r="BS23" i="1"/>
  <c r="BQ23" i="1"/>
  <c r="BO23" i="1"/>
  <c r="BM23" i="1"/>
  <c r="BK23" i="1"/>
  <c r="BI23" i="1"/>
  <c r="BG23" i="1"/>
  <c r="BE23" i="1"/>
  <c r="BC23" i="1"/>
  <c r="BA23" i="1"/>
  <c r="AW23" i="1"/>
  <c r="AU23" i="1"/>
  <c r="AS23" i="1"/>
  <c r="AQ23" i="1"/>
  <c r="AO23" i="1"/>
  <c r="AM23" i="1"/>
  <c r="AK23" i="1"/>
  <c r="AI23" i="1"/>
  <c r="AG23" i="1"/>
  <c r="AE23" i="1"/>
  <c r="AC23" i="1"/>
  <c r="AA23" i="1"/>
  <c r="Y23" i="1"/>
  <c r="W23" i="1"/>
  <c r="Q23" i="1"/>
  <c r="M23" i="1"/>
  <c r="K23" i="1"/>
  <c r="I23" i="1"/>
  <c r="G23" i="1"/>
  <c r="E22" i="1"/>
  <c r="CC23" i="7"/>
  <c r="CA23" i="7"/>
  <c r="BY23" i="7"/>
  <c r="BW23" i="7"/>
  <c r="BU23" i="7"/>
  <c r="BS23" i="7"/>
  <c r="BQ23" i="7"/>
  <c r="BO23" i="7"/>
  <c r="BM23" i="7"/>
  <c r="BK23" i="7"/>
  <c r="BI23" i="7"/>
  <c r="BG23" i="7"/>
  <c r="BE23" i="7"/>
  <c r="BC23" i="7"/>
  <c r="BA23" i="7"/>
  <c r="AY23" i="7"/>
  <c r="AW23" i="7"/>
  <c r="AU23" i="7"/>
  <c r="AS23" i="7"/>
  <c r="AQ23" i="7"/>
  <c r="AO23" i="7"/>
  <c r="AM23" i="7"/>
  <c r="AK23" i="7"/>
  <c r="AI23" i="7"/>
  <c r="AG23" i="7"/>
  <c r="AE23" i="7"/>
  <c r="AC23" i="7"/>
  <c r="AA23" i="7"/>
  <c r="Y23" i="7"/>
  <c r="W23" i="7"/>
  <c r="Q23" i="7"/>
  <c r="O23" i="7"/>
  <c r="K23" i="7"/>
  <c r="G23" i="7"/>
  <c r="AW22" i="1"/>
  <c r="CC22" i="1"/>
  <c r="CA22" i="1"/>
  <c r="BY22" i="1"/>
  <c r="BW22" i="1"/>
  <c r="BU22" i="1"/>
  <c r="BS22" i="1"/>
  <c r="BQ22" i="1"/>
  <c r="BO22" i="1"/>
  <c r="BM22" i="1"/>
  <c r="BK22" i="1"/>
  <c r="BG22" i="1"/>
  <c r="BE22" i="1"/>
  <c r="BC22" i="1"/>
  <c r="BA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Q22" i="1"/>
  <c r="M22" i="1"/>
  <c r="K22" i="1"/>
  <c r="I22" i="1"/>
  <c r="G22" i="1"/>
  <c r="E22" i="7"/>
  <c r="G22" i="7"/>
  <c r="I22" i="7"/>
  <c r="K22" i="7"/>
  <c r="M22" i="7"/>
  <c r="O22" i="7"/>
  <c r="Q22" i="7"/>
  <c r="W22" i="7"/>
  <c r="Y22" i="7"/>
  <c r="AA22" i="7"/>
  <c r="AC22" i="7"/>
  <c r="AE22" i="7"/>
  <c r="AG22" i="7"/>
  <c r="AI22" i="7"/>
  <c r="AK22" i="7"/>
  <c r="AM22" i="7"/>
  <c r="AO22" i="7"/>
  <c r="AQ22" i="7"/>
  <c r="AS22" i="7"/>
  <c r="AU22" i="7"/>
  <c r="AW22" i="7"/>
  <c r="AY22" i="7"/>
  <c r="BA22" i="7"/>
  <c r="BC22" i="7"/>
  <c r="BE22" i="7"/>
  <c r="BG22" i="7"/>
  <c r="BI22" i="7"/>
  <c r="BK22" i="7"/>
  <c r="BM22" i="7"/>
  <c r="BO22" i="7"/>
  <c r="BQ22" i="7"/>
  <c r="BS22" i="7"/>
  <c r="BU22" i="7"/>
  <c r="BW22" i="7"/>
  <c r="BY22" i="7"/>
  <c r="CA22" i="7"/>
  <c r="CC22" i="7"/>
  <c r="E21" i="1"/>
  <c r="G21" i="1"/>
  <c r="I21" i="1"/>
  <c r="K21" i="1"/>
  <c r="M21" i="1"/>
  <c r="O21" i="1"/>
  <c r="Q21" i="1"/>
  <c r="W21" i="1"/>
  <c r="Y21" i="1"/>
  <c r="AA21" i="1"/>
  <c r="AC21" i="1"/>
  <c r="AE21" i="1"/>
  <c r="AG21" i="1"/>
  <c r="AI21" i="1"/>
  <c r="AK21" i="1"/>
  <c r="AM21" i="1"/>
  <c r="AO21" i="1"/>
  <c r="AQ21" i="1"/>
  <c r="AS21" i="1"/>
  <c r="AU21" i="1"/>
  <c r="AW21" i="1"/>
  <c r="AY21" i="1"/>
  <c r="BA21" i="1"/>
  <c r="BC21" i="1"/>
  <c r="BE21" i="1"/>
  <c r="BG21" i="1"/>
  <c r="BI21" i="1"/>
  <c r="BK21" i="1"/>
  <c r="BM21" i="1"/>
  <c r="BO21" i="1"/>
  <c r="BQ21" i="1"/>
  <c r="BS21" i="1"/>
  <c r="BU21" i="1"/>
  <c r="BW21" i="1"/>
  <c r="BY21" i="1"/>
  <c r="CA21" i="1"/>
  <c r="CC21" i="1"/>
  <c r="E21" i="7"/>
  <c r="G21" i="7"/>
  <c r="I21" i="7"/>
  <c r="K21" i="7"/>
  <c r="M21" i="7"/>
  <c r="O21" i="7"/>
  <c r="Q21" i="7"/>
  <c r="W21" i="7"/>
  <c r="Y21" i="7"/>
  <c r="AA21" i="7"/>
  <c r="AC21" i="7"/>
  <c r="AE21" i="7"/>
  <c r="AG21" i="7"/>
  <c r="AI21" i="7"/>
  <c r="AK21" i="7"/>
  <c r="AM21" i="7"/>
  <c r="AO21" i="7"/>
  <c r="AQ21" i="7"/>
  <c r="AS21" i="7"/>
  <c r="AU21" i="7"/>
  <c r="AW21" i="7"/>
  <c r="AY21" i="7"/>
  <c r="BA21" i="7"/>
  <c r="BC21" i="7"/>
  <c r="BE21" i="7"/>
  <c r="BG21" i="7"/>
  <c r="BI21" i="7"/>
  <c r="BK21" i="7"/>
  <c r="BM21" i="7"/>
  <c r="BO21" i="7"/>
  <c r="BQ21" i="7"/>
  <c r="BS21" i="7"/>
  <c r="BU21" i="7"/>
  <c r="BW21" i="7"/>
  <c r="BY21" i="7"/>
  <c r="CA21" i="7"/>
  <c r="CC21" i="7"/>
  <c r="M20" i="1"/>
  <c r="E20" i="1"/>
  <c r="G20" i="1"/>
  <c r="I20" i="1"/>
  <c r="K20" i="1"/>
  <c r="O20" i="1"/>
  <c r="Q20" i="1"/>
  <c r="W20" i="1"/>
  <c r="Y20" i="1"/>
  <c r="AA20" i="1"/>
  <c r="AC20" i="1"/>
  <c r="AE20" i="1"/>
  <c r="AG20" i="1"/>
  <c r="AI20" i="1"/>
  <c r="AK20" i="1"/>
  <c r="AM20" i="1"/>
  <c r="AO20" i="1"/>
  <c r="AQ20" i="1"/>
  <c r="AS20" i="1"/>
  <c r="AU20" i="1"/>
  <c r="AW20" i="1"/>
  <c r="AY20" i="1"/>
  <c r="BA20" i="1"/>
  <c r="BC20" i="1"/>
  <c r="BE20" i="1"/>
  <c r="BG20" i="1"/>
  <c r="BI20" i="1"/>
  <c r="BK20" i="1"/>
  <c r="BM20" i="1"/>
  <c r="BO20" i="1"/>
  <c r="BQ20" i="1"/>
  <c r="BS20" i="1"/>
  <c r="BU20" i="1"/>
  <c r="BW20" i="1"/>
  <c r="BY20" i="1"/>
  <c r="CA20" i="1"/>
  <c r="CC20" i="1"/>
  <c r="AY12" i="1"/>
  <c r="BA12" i="1"/>
  <c r="BC12" i="1"/>
  <c r="BE12" i="1"/>
  <c r="BG12" i="1"/>
  <c r="CC19" i="1"/>
  <c r="CC18" i="1"/>
  <c r="CC17" i="1"/>
  <c r="CC16" i="1"/>
  <c r="CC15" i="1"/>
  <c r="CC14" i="1"/>
  <c r="CC13" i="1"/>
  <c r="CC12" i="1"/>
  <c r="CC11" i="1"/>
  <c r="CC10" i="1"/>
  <c r="CA19" i="1"/>
  <c r="CA18" i="1"/>
  <c r="CA17" i="1"/>
  <c r="CA16" i="1"/>
  <c r="CA15" i="1"/>
  <c r="CA14" i="1"/>
  <c r="CA13" i="1"/>
  <c r="CA12" i="1"/>
  <c r="CA11" i="1"/>
  <c r="CA10" i="1"/>
  <c r="BY19" i="1"/>
  <c r="BY18" i="1"/>
  <c r="BY17" i="1"/>
  <c r="BY16" i="1"/>
  <c r="BY15" i="1"/>
  <c r="BY14" i="1"/>
  <c r="BY13" i="1"/>
  <c r="BY12" i="1"/>
  <c r="BY11" i="1"/>
  <c r="BY10" i="1"/>
  <c r="BW19" i="1"/>
  <c r="BW18" i="1"/>
  <c r="BW17" i="1"/>
  <c r="BW16" i="1"/>
  <c r="BW15" i="1"/>
  <c r="BW14" i="1"/>
  <c r="BW13" i="1"/>
  <c r="BW12" i="1"/>
  <c r="BW11" i="1"/>
  <c r="BW10" i="1"/>
  <c r="BU19" i="1"/>
  <c r="BU18" i="1"/>
  <c r="BU17" i="1"/>
  <c r="BU16" i="1"/>
  <c r="BU15" i="1"/>
  <c r="BU14" i="1"/>
  <c r="BU13" i="1"/>
  <c r="BU12" i="1"/>
  <c r="BU11" i="1"/>
  <c r="BU10" i="1"/>
  <c r="BS19" i="1"/>
  <c r="BS18" i="1"/>
  <c r="BS17" i="1"/>
  <c r="BS16" i="1"/>
  <c r="BS15" i="1"/>
  <c r="BS14" i="1"/>
  <c r="BS13" i="1"/>
  <c r="BS12" i="1"/>
  <c r="BS11" i="1"/>
  <c r="BS10" i="1"/>
  <c r="BQ19" i="1"/>
  <c r="BQ18" i="1"/>
  <c r="BQ17" i="1"/>
  <c r="BQ16" i="1"/>
  <c r="BQ15" i="1"/>
  <c r="BQ14" i="1"/>
  <c r="BQ13" i="1"/>
  <c r="BQ12" i="1"/>
  <c r="BQ11" i="1"/>
  <c r="BQ10" i="1"/>
  <c r="BO19" i="1"/>
  <c r="BO18" i="1"/>
  <c r="BO17" i="1"/>
  <c r="BO16" i="1"/>
  <c r="BO15" i="1"/>
  <c r="BO14" i="1"/>
  <c r="BO13" i="1"/>
  <c r="BO12" i="1"/>
  <c r="BO11" i="1"/>
  <c r="BO10" i="1"/>
  <c r="BM19" i="1"/>
  <c r="BM18" i="1"/>
  <c r="BM17" i="1"/>
  <c r="BM16" i="1"/>
  <c r="BM15" i="1"/>
  <c r="BM14" i="1"/>
  <c r="BM13" i="1"/>
  <c r="BM12" i="1"/>
  <c r="BM11" i="1"/>
  <c r="BM10" i="1"/>
  <c r="BK19" i="1"/>
  <c r="BK18" i="1"/>
  <c r="BK17" i="1"/>
  <c r="BK16" i="1"/>
  <c r="BK15" i="1"/>
  <c r="BK14" i="1"/>
  <c r="BK13" i="1"/>
  <c r="BK12" i="1"/>
  <c r="BK11" i="1"/>
  <c r="BK10" i="1"/>
  <c r="BI19" i="1"/>
  <c r="BI18" i="1"/>
  <c r="BI17" i="1"/>
  <c r="BI16" i="1"/>
  <c r="BI15" i="1"/>
  <c r="BI14" i="1"/>
  <c r="BI13" i="1"/>
  <c r="BI12" i="1"/>
  <c r="BI11" i="1"/>
  <c r="BI10" i="1"/>
  <c r="BG19" i="1"/>
  <c r="BG18" i="1"/>
  <c r="BG17" i="1"/>
  <c r="BG16" i="1"/>
  <c r="BG15" i="1"/>
  <c r="BG14" i="1"/>
  <c r="BG13" i="1"/>
  <c r="BG11" i="1"/>
  <c r="BG10" i="1"/>
  <c r="BE19" i="1"/>
  <c r="BE18" i="1"/>
  <c r="BE17" i="1"/>
  <c r="BE16" i="1"/>
  <c r="BE15" i="1"/>
  <c r="BE14" i="1"/>
  <c r="BE13" i="1"/>
  <c r="BE11" i="1"/>
  <c r="BE10" i="1"/>
  <c r="BC19" i="1"/>
  <c r="BC18" i="1"/>
  <c r="BC17" i="1"/>
  <c r="BC16" i="1"/>
  <c r="BC15" i="1"/>
  <c r="BC14" i="1"/>
  <c r="BC13" i="1"/>
  <c r="BC11" i="1"/>
  <c r="BC10" i="1"/>
  <c r="BA19" i="1"/>
  <c r="BA18" i="1"/>
  <c r="BA17" i="1"/>
  <c r="BA16" i="1"/>
  <c r="BA15" i="1"/>
  <c r="BA14" i="1"/>
  <c r="BA13" i="1"/>
  <c r="BA11" i="1"/>
  <c r="BA10" i="1"/>
  <c r="AY19" i="1"/>
  <c r="AY18" i="1"/>
  <c r="AY17" i="1"/>
  <c r="AY16" i="1"/>
  <c r="AY15" i="1"/>
  <c r="AY14" i="1"/>
  <c r="AY13" i="1"/>
  <c r="AY11" i="1"/>
  <c r="AY10" i="1"/>
  <c r="AW19" i="1"/>
  <c r="AW18" i="1"/>
  <c r="AW17" i="1"/>
  <c r="AW16" i="1"/>
  <c r="AW15" i="1"/>
  <c r="AW14" i="1"/>
  <c r="AW13" i="1"/>
  <c r="AW12" i="1"/>
  <c r="AW11" i="1"/>
  <c r="AW10" i="1"/>
  <c r="AU19" i="1"/>
  <c r="AU18" i="1"/>
  <c r="AU17" i="1"/>
  <c r="AU16" i="1"/>
  <c r="AU15" i="1"/>
  <c r="AU14" i="1"/>
  <c r="AU13" i="1"/>
  <c r="AU12" i="1"/>
  <c r="AU11" i="1"/>
  <c r="AU10" i="1"/>
  <c r="AS19" i="1"/>
  <c r="AS18" i="1"/>
  <c r="AS17" i="1"/>
  <c r="AS16" i="1"/>
  <c r="AS15" i="1"/>
  <c r="AS14" i="1"/>
  <c r="AS13" i="1"/>
  <c r="AS12" i="1"/>
  <c r="AS11" i="1"/>
  <c r="AS10" i="1"/>
  <c r="AQ19" i="1"/>
  <c r="AQ18" i="1"/>
  <c r="AQ17" i="1"/>
  <c r="AQ16" i="1"/>
  <c r="AQ15" i="1"/>
  <c r="AQ14" i="1"/>
  <c r="AQ13" i="1"/>
  <c r="AQ12" i="1"/>
  <c r="AQ11" i="1"/>
  <c r="AQ10" i="1"/>
  <c r="AO19" i="1"/>
  <c r="AO18" i="1"/>
  <c r="AO17" i="1"/>
  <c r="AO16" i="1"/>
  <c r="AO15" i="1"/>
  <c r="AO14" i="1"/>
  <c r="AO13" i="1"/>
  <c r="AO12" i="1"/>
  <c r="AO11" i="1"/>
  <c r="AO10" i="1"/>
  <c r="AM19" i="1"/>
  <c r="AM18" i="1"/>
  <c r="AM17" i="1"/>
  <c r="AM16" i="1"/>
  <c r="AM15" i="1"/>
  <c r="AM14" i="1"/>
  <c r="AM13" i="1"/>
  <c r="AK19" i="1"/>
  <c r="AK18" i="1"/>
  <c r="AK17" i="1"/>
  <c r="AK16" i="1"/>
  <c r="AK15" i="1"/>
  <c r="AK14" i="1"/>
  <c r="AK13" i="1"/>
  <c r="AK12" i="1"/>
  <c r="AK11" i="1"/>
  <c r="AK10" i="1"/>
  <c r="AI19" i="1"/>
  <c r="AI18" i="1"/>
  <c r="AI17" i="1"/>
  <c r="AI16" i="1"/>
  <c r="AI15" i="1"/>
  <c r="AI14" i="1"/>
  <c r="AI13" i="1"/>
  <c r="AI12" i="1"/>
  <c r="AI11" i="1"/>
  <c r="AI10" i="1"/>
  <c r="AG19" i="1"/>
  <c r="AG18" i="1"/>
  <c r="AG17" i="1"/>
  <c r="AG16" i="1"/>
  <c r="AG15" i="1"/>
  <c r="AG14" i="1"/>
  <c r="AG13" i="1"/>
  <c r="AG12" i="1"/>
  <c r="AG11" i="1"/>
  <c r="AG10" i="1"/>
  <c r="AE19" i="1"/>
  <c r="AE18" i="1"/>
  <c r="AE17" i="1"/>
  <c r="AE16" i="1"/>
  <c r="AE15" i="1"/>
  <c r="AE14" i="1"/>
  <c r="AE13" i="1"/>
  <c r="AE12" i="1"/>
  <c r="AE11" i="1"/>
  <c r="AE10" i="1"/>
  <c r="AC19" i="1"/>
  <c r="AC18" i="1"/>
  <c r="AC17" i="1"/>
  <c r="AC16" i="1"/>
  <c r="AC15" i="1"/>
  <c r="AC14" i="1"/>
  <c r="AC13" i="1"/>
  <c r="AC12" i="1"/>
  <c r="AC11" i="1"/>
  <c r="AC10" i="1"/>
  <c r="AA19" i="1"/>
  <c r="AA18" i="1"/>
  <c r="AA17" i="1"/>
  <c r="AA16" i="1"/>
  <c r="AA15" i="1"/>
  <c r="AA14" i="1"/>
  <c r="AA13" i="1"/>
  <c r="AA12" i="1"/>
  <c r="AA11" i="1"/>
  <c r="AA10" i="1"/>
  <c r="Y19" i="1"/>
  <c r="Y18" i="1"/>
  <c r="Y17" i="1"/>
  <c r="Y16" i="1"/>
  <c r="Y15" i="1"/>
  <c r="Y14" i="1"/>
  <c r="Y13" i="1"/>
  <c r="Y12" i="1"/>
  <c r="Y11" i="1"/>
  <c r="Y10" i="1"/>
  <c r="W19" i="1"/>
  <c r="W18" i="1"/>
  <c r="W17" i="1"/>
  <c r="W16" i="1"/>
  <c r="W15" i="1"/>
  <c r="W14" i="1"/>
  <c r="W13" i="1"/>
  <c r="W12" i="1"/>
  <c r="W11" i="1"/>
  <c r="W10" i="1"/>
  <c r="U18" i="1"/>
  <c r="U17" i="1"/>
  <c r="Q19" i="1"/>
  <c r="Q18" i="1"/>
  <c r="Q17" i="1"/>
  <c r="Q16" i="1"/>
  <c r="Q15" i="1"/>
  <c r="Q14" i="1"/>
  <c r="Q13" i="1"/>
  <c r="Q12" i="1"/>
  <c r="Q11" i="1"/>
  <c r="Q10" i="1"/>
  <c r="O19" i="1"/>
  <c r="O18" i="1"/>
  <c r="O17" i="1"/>
  <c r="O16" i="1"/>
  <c r="O15" i="1"/>
  <c r="O14" i="1"/>
  <c r="O13" i="1"/>
  <c r="O12" i="1"/>
  <c r="O11" i="1"/>
  <c r="O10" i="1"/>
  <c r="M19" i="1"/>
  <c r="M18" i="1"/>
  <c r="M17" i="1"/>
  <c r="M16" i="1"/>
  <c r="M15" i="1"/>
  <c r="M14" i="1"/>
  <c r="M13" i="1"/>
  <c r="M12" i="1"/>
  <c r="M11" i="1"/>
  <c r="M10" i="1"/>
  <c r="K19" i="1"/>
  <c r="K18" i="1"/>
  <c r="K17" i="1"/>
  <c r="K16" i="1"/>
  <c r="K15" i="1"/>
  <c r="K14" i="1"/>
  <c r="K13" i="1"/>
  <c r="K12" i="1"/>
  <c r="K11" i="1"/>
  <c r="K10" i="1"/>
  <c r="I19" i="1"/>
  <c r="I18" i="1"/>
  <c r="I17" i="1"/>
  <c r="I16" i="1"/>
  <c r="I15" i="1"/>
  <c r="I14" i="1"/>
  <c r="I13" i="1"/>
  <c r="I12" i="1"/>
  <c r="I11" i="1"/>
  <c r="I10" i="1"/>
  <c r="G19" i="1"/>
  <c r="G18" i="1"/>
  <c r="G17" i="1"/>
  <c r="G16" i="1"/>
  <c r="G15" i="1"/>
  <c r="G14" i="1"/>
  <c r="G13" i="1"/>
  <c r="G12" i="1"/>
  <c r="G11" i="1"/>
  <c r="G10" i="1"/>
  <c r="E19" i="1"/>
  <c r="E18" i="1"/>
  <c r="E17" i="1"/>
  <c r="E16" i="1"/>
  <c r="E15" i="1"/>
  <c r="E14" i="1"/>
  <c r="E13" i="1"/>
  <c r="E12" i="1"/>
  <c r="E11" i="1"/>
  <c r="E10" i="1"/>
  <c r="CC20" i="7"/>
  <c r="CC19" i="7"/>
  <c r="CC18" i="7"/>
  <c r="CC17" i="7"/>
  <c r="CC16" i="7"/>
  <c r="CC15" i="7"/>
  <c r="CC14" i="7"/>
  <c r="CC13" i="7"/>
  <c r="CC12" i="7"/>
  <c r="CC11" i="7"/>
  <c r="CA20" i="7"/>
  <c r="CA19" i="7"/>
  <c r="CA18" i="7"/>
  <c r="CA17" i="7"/>
  <c r="CA16" i="7"/>
  <c r="CA15" i="7"/>
  <c r="CA14" i="7"/>
  <c r="CA13" i="7"/>
  <c r="CA12" i="7"/>
  <c r="CA11" i="7"/>
  <c r="BY20" i="7"/>
  <c r="BY19" i="7"/>
  <c r="BY18" i="7"/>
  <c r="BY17" i="7"/>
  <c r="BY16" i="7"/>
  <c r="BY15" i="7"/>
  <c r="BY14" i="7"/>
  <c r="BY13" i="7"/>
  <c r="BY12" i="7"/>
  <c r="BY11" i="7"/>
  <c r="BW20" i="7"/>
  <c r="BW19" i="7"/>
  <c r="BW18" i="7"/>
  <c r="BW17" i="7"/>
  <c r="BW16" i="7"/>
  <c r="BW15" i="7"/>
  <c r="BW14" i="7"/>
  <c r="BW13" i="7"/>
  <c r="BW12" i="7"/>
  <c r="BW11" i="7"/>
  <c r="BU20" i="7"/>
  <c r="BU19" i="7"/>
  <c r="BU18" i="7"/>
  <c r="BU17" i="7"/>
  <c r="BU16" i="7"/>
  <c r="BU15" i="7"/>
  <c r="BU14" i="7"/>
  <c r="BU13" i="7"/>
  <c r="BU12" i="7"/>
  <c r="BU11" i="7"/>
  <c r="BS20" i="7"/>
  <c r="BS19" i="7"/>
  <c r="BS18" i="7"/>
  <c r="BS17" i="7"/>
  <c r="BS16" i="7"/>
  <c r="BS15" i="7"/>
  <c r="BS14" i="7"/>
  <c r="BS13" i="7"/>
  <c r="BS12" i="7"/>
  <c r="BS11" i="7"/>
  <c r="BQ20" i="7"/>
  <c r="BQ19" i="7"/>
  <c r="BQ18" i="7"/>
  <c r="BQ17" i="7"/>
  <c r="BQ16" i="7"/>
  <c r="BQ15" i="7"/>
  <c r="BQ14" i="7"/>
  <c r="BQ13" i="7"/>
  <c r="BQ12" i="7"/>
  <c r="BQ11" i="7"/>
  <c r="BO20" i="7"/>
  <c r="BO19" i="7"/>
  <c r="BO18" i="7"/>
  <c r="BO17" i="7"/>
  <c r="BO16" i="7"/>
  <c r="BO15" i="7"/>
  <c r="BO14" i="7"/>
  <c r="BO13" i="7"/>
  <c r="BO12" i="7"/>
  <c r="BO11" i="7"/>
  <c r="BM20" i="7"/>
  <c r="BM19" i="7"/>
  <c r="BM18" i="7"/>
  <c r="BM17" i="7"/>
  <c r="BM16" i="7"/>
  <c r="BM15" i="7"/>
  <c r="BM14" i="7"/>
  <c r="BM13" i="7"/>
  <c r="BM12" i="7"/>
  <c r="BM11" i="7"/>
  <c r="BK20" i="7"/>
  <c r="BK19" i="7"/>
  <c r="BK18" i="7"/>
  <c r="BK17" i="7"/>
  <c r="BK16" i="7"/>
  <c r="BK15" i="7"/>
  <c r="BK14" i="7"/>
  <c r="BK13" i="7"/>
  <c r="BK12" i="7"/>
  <c r="BK11" i="7"/>
  <c r="BI20" i="7"/>
  <c r="BI19" i="7"/>
  <c r="BI18" i="7"/>
  <c r="BI17" i="7"/>
  <c r="BI16" i="7"/>
  <c r="BI15" i="7"/>
  <c r="BI14" i="7"/>
  <c r="BI13" i="7"/>
  <c r="BI12" i="7"/>
  <c r="BI11" i="7"/>
  <c r="BG20" i="7"/>
  <c r="BG19" i="7"/>
  <c r="BG18" i="7"/>
  <c r="BG17" i="7"/>
  <c r="BG16" i="7"/>
  <c r="BG15" i="7"/>
  <c r="BG14" i="7"/>
  <c r="BG13" i="7"/>
  <c r="BG12" i="7"/>
  <c r="BG11" i="7"/>
  <c r="BE20" i="7"/>
  <c r="BE19" i="7"/>
  <c r="BE18" i="7"/>
  <c r="BE17" i="7"/>
  <c r="BE16" i="7"/>
  <c r="BE15" i="7"/>
  <c r="BE14" i="7"/>
  <c r="BE13" i="7"/>
  <c r="BE12" i="7"/>
  <c r="BE11" i="7"/>
  <c r="BC20" i="7"/>
  <c r="BC19" i="7"/>
  <c r="BC18" i="7"/>
  <c r="BC17" i="7"/>
  <c r="BC16" i="7"/>
  <c r="BC15" i="7"/>
  <c r="BC14" i="7"/>
  <c r="BC13" i="7"/>
  <c r="BC12" i="7"/>
  <c r="BC11" i="7"/>
  <c r="BA20" i="7"/>
  <c r="BA19" i="7"/>
  <c r="BA18" i="7"/>
  <c r="BA17" i="7"/>
  <c r="BA16" i="7"/>
  <c r="BA15" i="7"/>
  <c r="BA14" i="7"/>
  <c r="BA13" i="7"/>
  <c r="BA12" i="7"/>
  <c r="BA11" i="7"/>
  <c r="AY20" i="7"/>
  <c r="AY19" i="7"/>
  <c r="AY18" i="7"/>
  <c r="AY17" i="7"/>
  <c r="AY16" i="7"/>
  <c r="AY15" i="7"/>
  <c r="AY14" i="7"/>
  <c r="AY13" i="7"/>
  <c r="AY12" i="7"/>
  <c r="AY11" i="7"/>
  <c r="AW20" i="7"/>
  <c r="AW19" i="7"/>
  <c r="AW18" i="7"/>
  <c r="AW17" i="7"/>
  <c r="AW16" i="7"/>
  <c r="AW15" i="7"/>
  <c r="AW14" i="7"/>
  <c r="AW13" i="7"/>
  <c r="AW12" i="7"/>
  <c r="AW11" i="7"/>
  <c r="AU20" i="7"/>
  <c r="AU19" i="7"/>
  <c r="AU18" i="7"/>
  <c r="AU17" i="7"/>
  <c r="AU16" i="7"/>
  <c r="AU15" i="7"/>
  <c r="AU14" i="7"/>
  <c r="AU13" i="7"/>
  <c r="AU12" i="7"/>
  <c r="AU11" i="7"/>
  <c r="AS20" i="7"/>
  <c r="AS19" i="7"/>
  <c r="AS18" i="7"/>
  <c r="AS17" i="7"/>
  <c r="AS16" i="7"/>
  <c r="AS15" i="7"/>
  <c r="AS14" i="7"/>
  <c r="AS13" i="7"/>
  <c r="AS12" i="7"/>
  <c r="AS11" i="7"/>
  <c r="AQ20" i="7"/>
  <c r="AQ19" i="7"/>
  <c r="AQ18" i="7"/>
  <c r="AQ17" i="7"/>
  <c r="AQ16" i="7"/>
  <c r="AQ15" i="7"/>
  <c r="AQ14" i="7"/>
  <c r="AQ13" i="7"/>
  <c r="AQ12" i="7"/>
  <c r="AQ11" i="7"/>
  <c r="AO20" i="7"/>
  <c r="AO19" i="7"/>
  <c r="AO18" i="7"/>
  <c r="AO17" i="7"/>
  <c r="AO16" i="7"/>
  <c r="AO15" i="7"/>
  <c r="AO14" i="7"/>
  <c r="AO13" i="7"/>
  <c r="AO12" i="7"/>
  <c r="AO11" i="7"/>
  <c r="AM20" i="7"/>
  <c r="AM19" i="7"/>
  <c r="AM18" i="7"/>
  <c r="AM17" i="7"/>
  <c r="AM16" i="7"/>
  <c r="AM15" i="7"/>
  <c r="AM14" i="7"/>
  <c r="AK20" i="7"/>
  <c r="AK19" i="7"/>
  <c r="AK18" i="7"/>
  <c r="AK17" i="7"/>
  <c r="AK16" i="7"/>
  <c r="AK15" i="7"/>
  <c r="AK14" i="7"/>
  <c r="AK13" i="7"/>
  <c r="AK12" i="7"/>
  <c r="AK11" i="7"/>
  <c r="AI20" i="7"/>
  <c r="AI19" i="7"/>
  <c r="AI18" i="7"/>
  <c r="AI17" i="7"/>
  <c r="AI16" i="7"/>
  <c r="AI15" i="7"/>
  <c r="AI14" i="7"/>
  <c r="AI13" i="7"/>
  <c r="AI12" i="7"/>
  <c r="AI11" i="7"/>
  <c r="AG20" i="7"/>
  <c r="AG19" i="7"/>
  <c r="AG18" i="7"/>
  <c r="AG17" i="7"/>
  <c r="AG16" i="7"/>
  <c r="AG15" i="7"/>
  <c r="AG14" i="7"/>
  <c r="AG13" i="7"/>
  <c r="AG12" i="7"/>
  <c r="AG11" i="7"/>
  <c r="AE20" i="7"/>
  <c r="AE19" i="7"/>
  <c r="AE18" i="7"/>
  <c r="AE17" i="7"/>
  <c r="AE16" i="7"/>
  <c r="AE15" i="7"/>
  <c r="AE14" i="7"/>
  <c r="AE13" i="7"/>
  <c r="AE12" i="7"/>
  <c r="AE11" i="7"/>
  <c r="AC20" i="7"/>
  <c r="AC19" i="7"/>
  <c r="AC18" i="7"/>
  <c r="AC17" i="7"/>
  <c r="AC16" i="7"/>
  <c r="AC15" i="7"/>
  <c r="AC14" i="7"/>
  <c r="AC13" i="7"/>
  <c r="AC12" i="7"/>
  <c r="AC11" i="7"/>
  <c r="AA20" i="7"/>
  <c r="AA19" i="7"/>
  <c r="AA18" i="7"/>
  <c r="AA17" i="7"/>
  <c r="AA16" i="7"/>
  <c r="AA15" i="7"/>
  <c r="AA14" i="7"/>
  <c r="AA13" i="7"/>
  <c r="AA12" i="7"/>
  <c r="AA11" i="7"/>
  <c r="Y20" i="7"/>
  <c r="Y19" i="7"/>
  <c r="Y18" i="7"/>
  <c r="Y17" i="7"/>
  <c r="Y16" i="7"/>
  <c r="Y15" i="7"/>
  <c r="Y14" i="7"/>
  <c r="Y13" i="7"/>
  <c r="Y12" i="7"/>
  <c r="Y11" i="7"/>
  <c r="W20" i="7"/>
  <c r="W19" i="7"/>
  <c r="W18" i="7"/>
  <c r="W17" i="7"/>
  <c r="W16" i="7"/>
  <c r="W15" i="7"/>
  <c r="W14" i="7"/>
  <c r="W13" i="7"/>
  <c r="W12" i="7"/>
  <c r="W11" i="7"/>
  <c r="U19" i="7"/>
  <c r="U18" i="7"/>
  <c r="Q20" i="7"/>
  <c r="Q19" i="7"/>
  <c r="Q18" i="7"/>
  <c r="Q17" i="7"/>
  <c r="Q16" i="7"/>
  <c r="Q15" i="7"/>
  <c r="Q14" i="7"/>
  <c r="Q13" i="7"/>
  <c r="Q12" i="7"/>
  <c r="Q11" i="7"/>
  <c r="O20" i="7"/>
  <c r="O19" i="7"/>
  <c r="O18" i="7"/>
  <c r="O17" i="7"/>
  <c r="O16" i="7"/>
  <c r="O15" i="7"/>
  <c r="O14" i="7"/>
  <c r="O13" i="7"/>
  <c r="O12" i="7"/>
  <c r="O11" i="7"/>
  <c r="M20" i="7"/>
  <c r="M19" i="7"/>
  <c r="M18" i="7"/>
  <c r="M17" i="7"/>
  <c r="M16" i="7"/>
  <c r="M15" i="7"/>
  <c r="M14" i="7"/>
  <c r="M13" i="7"/>
  <c r="M12" i="7"/>
  <c r="M11" i="7"/>
  <c r="K20" i="7"/>
  <c r="K19" i="7"/>
  <c r="K18" i="7"/>
  <c r="K17" i="7"/>
  <c r="K16" i="7"/>
  <c r="K15" i="7"/>
  <c r="K14" i="7"/>
  <c r="K13" i="7"/>
  <c r="K12" i="7"/>
  <c r="K11" i="7"/>
  <c r="I20" i="7"/>
  <c r="I19" i="7"/>
  <c r="I18" i="7"/>
  <c r="I17" i="7"/>
  <c r="I16" i="7"/>
  <c r="I15" i="7"/>
  <c r="I14" i="7"/>
  <c r="I13" i="7"/>
  <c r="I12" i="7"/>
  <c r="I11" i="7"/>
  <c r="G20" i="7"/>
  <c r="G19" i="7"/>
  <c r="G18" i="7"/>
  <c r="G17" i="7"/>
  <c r="G16" i="7"/>
  <c r="G15" i="7"/>
  <c r="G14" i="7"/>
  <c r="G13" i="7"/>
  <c r="G12" i="7"/>
  <c r="G11" i="7"/>
  <c r="E12" i="7"/>
  <c r="E13" i="7"/>
  <c r="E14" i="7"/>
  <c r="E15" i="7"/>
  <c r="E16" i="7"/>
  <c r="E17" i="7"/>
  <c r="E18" i="7"/>
  <c r="E19" i="7"/>
  <c r="E20" i="7"/>
  <c r="E11" i="7"/>
</calcChain>
</file>

<file path=xl/sharedStrings.xml><?xml version="1.0" encoding="utf-8"?>
<sst xmlns="http://schemas.openxmlformats.org/spreadsheetml/2006/main" count="433" uniqueCount="67">
  <si>
    <t>コーラ炭酸飲料</t>
    <rPh sb="3" eb="5">
      <t>タンサン</t>
    </rPh>
    <rPh sb="5" eb="7">
      <t>インリョウ</t>
    </rPh>
    <phoneticPr fontId="1"/>
  </si>
  <si>
    <t>透明炭酸飲料</t>
    <rPh sb="0" eb="2">
      <t>トウメイ</t>
    </rPh>
    <rPh sb="2" eb="4">
      <t>タンサン</t>
    </rPh>
    <rPh sb="4" eb="6">
      <t>インリョウ</t>
    </rPh>
    <phoneticPr fontId="1"/>
  </si>
  <si>
    <t>果汁入り炭酸飲料(10％未満)</t>
    <rPh sb="0" eb="2">
      <t>カジュウ</t>
    </rPh>
    <rPh sb="2" eb="3">
      <t>イ</t>
    </rPh>
    <rPh sb="4" eb="6">
      <t>タンサン</t>
    </rPh>
    <rPh sb="6" eb="8">
      <t>インリョウ</t>
    </rPh>
    <rPh sb="12" eb="14">
      <t>ミマン</t>
    </rPh>
    <phoneticPr fontId="1"/>
  </si>
  <si>
    <t>炭酸飲料</t>
    <rPh sb="0" eb="2">
      <t>タンサン</t>
    </rPh>
    <rPh sb="2" eb="4">
      <t>インリョウ</t>
    </rPh>
    <phoneticPr fontId="1"/>
  </si>
  <si>
    <t>計</t>
    <rPh sb="0" eb="1">
      <t>ケイ</t>
    </rPh>
    <phoneticPr fontId="1"/>
  </si>
  <si>
    <t>果実ジュース</t>
    <rPh sb="0" eb="2">
      <t>カジツ</t>
    </rPh>
    <phoneticPr fontId="1"/>
  </si>
  <si>
    <t>果汁入り飲料（10％以上で上記以外)</t>
    <rPh sb="0" eb="2">
      <t>カジュウ</t>
    </rPh>
    <rPh sb="2" eb="3">
      <t>イ</t>
    </rPh>
    <rPh sb="4" eb="6">
      <t>インリョウ</t>
    </rPh>
    <rPh sb="10" eb="12">
      <t>イジョウ</t>
    </rPh>
    <rPh sb="13" eb="15">
      <t>ジョウキ</t>
    </rPh>
    <rPh sb="15" eb="17">
      <t>イガイ</t>
    </rPh>
    <phoneticPr fontId="1"/>
  </si>
  <si>
    <t>果粒入り果実飲料</t>
    <rPh sb="0" eb="1">
      <t>ハタシ</t>
    </rPh>
    <rPh sb="1" eb="2">
      <t>ツブ</t>
    </rPh>
    <rPh sb="2" eb="3">
      <t>ハイ</t>
    </rPh>
    <rPh sb="4" eb="6">
      <t>カジツ</t>
    </rPh>
    <rPh sb="6" eb="8">
      <t>インリョウ</t>
    </rPh>
    <phoneticPr fontId="1"/>
  </si>
  <si>
    <t>その他直接飲料</t>
    <rPh sb="2" eb="3">
      <t>タ</t>
    </rPh>
    <rPh sb="3" eb="5">
      <t>チョクセツ</t>
    </rPh>
    <rPh sb="5" eb="7">
      <t>インリョウ</t>
    </rPh>
    <phoneticPr fontId="1"/>
  </si>
  <si>
    <t>コーヒー飲料等</t>
    <rPh sb="4" eb="6">
      <t>インリョウ</t>
    </rPh>
    <rPh sb="6" eb="7">
      <t>トウ</t>
    </rPh>
    <phoneticPr fontId="1"/>
  </si>
  <si>
    <t>ウーロン茶飲料</t>
    <rPh sb="4" eb="5">
      <t>チャ</t>
    </rPh>
    <rPh sb="5" eb="7">
      <t>インリョウ</t>
    </rPh>
    <phoneticPr fontId="1"/>
  </si>
  <si>
    <t>紅茶飲料</t>
    <rPh sb="0" eb="2">
      <t>コウチャ</t>
    </rPh>
    <rPh sb="2" eb="4">
      <t>インリョウ</t>
    </rPh>
    <phoneticPr fontId="1"/>
  </si>
  <si>
    <t>緑茶飲料</t>
    <rPh sb="0" eb="2">
      <t>リョクチャ</t>
    </rPh>
    <rPh sb="2" eb="4">
      <t>インリョウ</t>
    </rPh>
    <phoneticPr fontId="1"/>
  </si>
  <si>
    <t>むぎ茶飲料</t>
    <rPh sb="2" eb="3">
      <t>チャ</t>
    </rPh>
    <rPh sb="3" eb="5">
      <t>インリョウ</t>
    </rPh>
    <phoneticPr fontId="1"/>
  </si>
  <si>
    <t>ブレンド茶飲料</t>
    <rPh sb="4" eb="5">
      <t>チャ</t>
    </rPh>
    <rPh sb="5" eb="7">
      <t>インリョウ</t>
    </rPh>
    <phoneticPr fontId="1"/>
  </si>
  <si>
    <t>その他茶系飲料</t>
    <rPh sb="2" eb="3">
      <t>タ</t>
    </rPh>
    <rPh sb="3" eb="4">
      <t>チャ</t>
    </rPh>
    <rPh sb="4" eb="5">
      <t>ケイ</t>
    </rPh>
    <rPh sb="5" eb="7">
      <t>インリョウ</t>
    </rPh>
    <phoneticPr fontId="1"/>
  </si>
  <si>
    <t>豆乳類等</t>
    <rPh sb="0" eb="2">
      <t>トウニュウ</t>
    </rPh>
    <rPh sb="2" eb="3">
      <t>ルイ</t>
    </rPh>
    <rPh sb="3" eb="4">
      <t>トウ</t>
    </rPh>
    <phoneticPr fontId="1"/>
  </si>
  <si>
    <t>乳性飲料</t>
    <rPh sb="0" eb="2">
      <t>ニュウセイ</t>
    </rPh>
    <rPh sb="2" eb="4">
      <t>インリョウ</t>
    </rPh>
    <phoneticPr fontId="1"/>
  </si>
  <si>
    <t>合計</t>
    <rPh sb="0" eb="2">
      <t>ゴウケイ</t>
    </rPh>
    <phoneticPr fontId="1"/>
  </si>
  <si>
    <t>果実飲料等</t>
    <rPh sb="0" eb="2">
      <t>カジツ</t>
    </rPh>
    <rPh sb="2" eb="4">
      <t>インリョウ</t>
    </rPh>
    <rPh sb="4" eb="5">
      <t>トウ</t>
    </rPh>
    <phoneticPr fontId="1"/>
  </si>
  <si>
    <t>茶系飲料</t>
    <rPh sb="0" eb="1">
      <t>チャ</t>
    </rPh>
    <rPh sb="1" eb="2">
      <t>ケイ</t>
    </rPh>
    <rPh sb="2" eb="4">
      <t>インリョウ</t>
    </rPh>
    <phoneticPr fontId="1"/>
  </si>
  <si>
    <t>ビールテイスト炭酸飲料</t>
    <rPh sb="7" eb="9">
      <t>タンサン</t>
    </rPh>
    <rPh sb="9" eb="11">
      <t>インリョウ</t>
    </rPh>
    <phoneticPr fontId="1"/>
  </si>
  <si>
    <t>前年比</t>
    <rPh sb="0" eb="3">
      <t>ゼンネンヒ</t>
    </rPh>
    <phoneticPr fontId="1"/>
  </si>
  <si>
    <t>-</t>
  </si>
  <si>
    <t>トマトジュース</t>
    <phoneticPr fontId="1"/>
  </si>
  <si>
    <t>その他
野菜飲料</t>
    <rPh sb="2" eb="3">
      <t>タ</t>
    </rPh>
    <rPh sb="4" eb="6">
      <t>ヤサイ</t>
    </rPh>
    <rPh sb="6" eb="8">
      <t>インリョウ</t>
    </rPh>
    <phoneticPr fontId="1"/>
  </si>
  <si>
    <t>乳性飲料
(き釈用)</t>
    <rPh sb="0" eb="2">
      <t>ニュウセイ</t>
    </rPh>
    <rPh sb="2" eb="4">
      <t>インリョウ</t>
    </rPh>
    <rPh sb="7" eb="8">
      <t>シャク</t>
    </rPh>
    <rPh sb="8" eb="9">
      <t>ヨウ</t>
    </rPh>
    <phoneticPr fontId="1"/>
  </si>
  <si>
    <t>その他
清涼飲料</t>
    <rPh sb="2" eb="3">
      <t>タ</t>
    </rPh>
    <rPh sb="4" eb="6">
      <t>セイリョウ</t>
    </rPh>
    <rPh sb="6" eb="8">
      <t>インリョウ</t>
    </rPh>
    <phoneticPr fontId="1"/>
  </si>
  <si>
    <t>フルーツ
シロップ</t>
    <phoneticPr fontId="1"/>
  </si>
  <si>
    <t>き釈飲料
(飲用時)</t>
    <rPh sb="1" eb="2">
      <t>シャク</t>
    </rPh>
    <rPh sb="2" eb="4">
      <t>インリョウ</t>
    </rPh>
    <rPh sb="6" eb="8">
      <t>インヨウ</t>
    </rPh>
    <rPh sb="8" eb="9">
      <t>トキ</t>
    </rPh>
    <phoneticPr fontId="1"/>
  </si>
  <si>
    <t>果汁入り
炭酸飲料(5％)</t>
    <rPh sb="0" eb="2">
      <t>カジュウ</t>
    </rPh>
    <rPh sb="2" eb="3">
      <t>イ</t>
    </rPh>
    <rPh sb="5" eb="7">
      <t>タンサン</t>
    </rPh>
    <rPh sb="7" eb="9">
      <t>インリョウ</t>
    </rPh>
    <phoneticPr fontId="1"/>
  </si>
  <si>
    <t>乳類入り
炭酸飲料</t>
    <rPh sb="0" eb="1">
      <t>チチ</t>
    </rPh>
    <rPh sb="1" eb="2">
      <t>ルイ</t>
    </rPh>
    <rPh sb="2" eb="3">
      <t>イ</t>
    </rPh>
    <rPh sb="5" eb="7">
      <t>タンサン</t>
    </rPh>
    <rPh sb="7" eb="9">
      <t>インリョウ</t>
    </rPh>
    <phoneticPr fontId="1"/>
  </si>
  <si>
    <t>その他
炭酸飲料</t>
    <rPh sb="2" eb="3">
      <t>タ</t>
    </rPh>
    <rPh sb="4" eb="6">
      <t>タンサン</t>
    </rPh>
    <rPh sb="6" eb="8">
      <t>インリョウ</t>
    </rPh>
    <phoneticPr fontId="1"/>
  </si>
  <si>
    <t>-</t>
    <phoneticPr fontId="1"/>
  </si>
  <si>
    <t>炭酸飲料</t>
    <rPh sb="0" eb="2">
      <t>タンサン</t>
    </rPh>
    <rPh sb="2" eb="4">
      <t>インリョウ</t>
    </rPh>
    <phoneticPr fontId="1"/>
  </si>
  <si>
    <t>果汁入り飲料
(ネクター類)</t>
    <rPh sb="0" eb="2">
      <t>カジュウ</t>
    </rPh>
    <rPh sb="2" eb="3">
      <t>イ</t>
    </rPh>
    <rPh sb="4" eb="6">
      <t>インリョウ</t>
    </rPh>
    <rPh sb="12" eb="13">
      <t>ルイ</t>
    </rPh>
    <phoneticPr fontId="1"/>
  </si>
  <si>
    <t>栄養ドリンク
炭酸飲料</t>
    <rPh sb="0" eb="2">
      <t>エイヨウ</t>
    </rPh>
    <rPh sb="7" eb="9">
      <t>タンサン</t>
    </rPh>
    <rPh sb="9" eb="11">
      <t>インリョウ</t>
    </rPh>
    <phoneticPr fontId="1"/>
  </si>
  <si>
    <t>年</t>
    <rPh sb="0" eb="1">
      <t>ネン</t>
    </rPh>
    <phoneticPr fontId="1"/>
  </si>
  <si>
    <t>-</t>
    <phoneticPr fontId="1"/>
  </si>
  <si>
    <t>果汁入り飲料(50％以上100％未満)</t>
    <rPh sb="0" eb="2">
      <t>カジュウ</t>
    </rPh>
    <rPh sb="2" eb="3">
      <t>イ</t>
    </rPh>
    <rPh sb="4" eb="6">
      <t>インリョウ</t>
    </rPh>
    <rPh sb="10" eb="12">
      <t>イジョウ</t>
    </rPh>
    <rPh sb="16" eb="18">
      <t>ミマン</t>
    </rPh>
    <phoneticPr fontId="1"/>
  </si>
  <si>
    <t>平成 14</t>
    <rPh sb="0" eb="2">
      <t>ヘイセイ</t>
    </rPh>
    <phoneticPr fontId="1"/>
  </si>
  <si>
    <t>（単位：百万円、％）</t>
    <rPh sb="1" eb="3">
      <t>タンイ</t>
    </rPh>
    <rPh sb="4" eb="7">
      <t>ヒャクマンエン</t>
    </rPh>
    <phoneticPr fontId="1"/>
  </si>
  <si>
    <t>（単位：kl、％）</t>
    <rPh sb="1" eb="3">
      <t>タンイ</t>
    </rPh>
    <phoneticPr fontId="1"/>
  </si>
  <si>
    <t>－</t>
    <phoneticPr fontId="1"/>
  </si>
  <si>
    <t>ビールテイスト
炭酸飲料</t>
    <rPh sb="8" eb="10">
      <t>タンサン</t>
    </rPh>
    <rPh sb="10" eb="12">
      <t>インリョウ</t>
    </rPh>
    <phoneticPr fontId="1"/>
  </si>
  <si>
    <t>果汁系
ニアウォーター</t>
    <rPh sb="0" eb="2">
      <t>カジュウ</t>
    </rPh>
    <rPh sb="2" eb="3">
      <t>ケイ</t>
    </rPh>
    <phoneticPr fontId="1"/>
  </si>
  <si>
    <t>各種飲料の販売金額</t>
    <rPh sb="0" eb="2">
      <t>カクシュ</t>
    </rPh>
    <rPh sb="2" eb="4">
      <t>インリョウ</t>
    </rPh>
    <rPh sb="5" eb="7">
      <t>ハンバイ</t>
    </rPh>
    <rPh sb="7" eb="9">
      <t>キンガク</t>
    </rPh>
    <phoneticPr fontId="1"/>
  </si>
  <si>
    <t>各種飲料の生産量</t>
    <rPh sb="0" eb="2">
      <t>カクシュ</t>
    </rPh>
    <rPh sb="2" eb="4">
      <t>インリョウ</t>
    </rPh>
    <rPh sb="5" eb="7">
      <t>セイサン</t>
    </rPh>
    <rPh sb="7" eb="8">
      <t>リョウ</t>
    </rPh>
    <phoneticPr fontId="1"/>
  </si>
  <si>
    <t>果汁入り
炭酸飲料
(5％未満)</t>
    <rPh sb="0" eb="2">
      <t>カジュウ</t>
    </rPh>
    <rPh sb="2" eb="3">
      <t>イ</t>
    </rPh>
    <rPh sb="5" eb="7">
      <t>タンサン</t>
    </rPh>
    <rPh sb="7" eb="9">
      <t>インリョウ</t>
    </rPh>
    <phoneticPr fontId="1"/>
  </si>
  <si>
    <t>果汁入り
炭酸飲料
(10％未満)</t>
    <rPh sb="0" eb="2">
      <t>カジュウ</t>
    </rPh>
    <rPh sb="2" eb="3">
      <t>イ</t>
    </rPh>
    <rPh sb="5" eb="7">
      <t>タンサン</t>
    </rPh>
    <rPh sb="7" eb="9">
      <t>インリョウ</t>
    </rPh>
    <rPh sb="14" eb="16">
      <t>ミマン</t>
    </rPh>
    <phoneticPr fontId="1"/>
  </si>
  <si>
    <t>-</t>
    <phoneticPr fontId="1"/>
  </si>
  <si>
    <t>-</t>
    <phoneticPr fontId="1"/>
  </si>
  <si>
    <t>プレーン炭酸水</t>
    <rPh sb="4" eb="6">
      <t>タンサン</t>
    </rPh>
    <rPh sb="6" eb="7">
      <t>ミズ</t>
    </rPh>
    <phoneticPr fontId="1"/>
  </si>
  <si>
    <t>果実フレーバー/着色炭酸飲料</t>
    <rPh sb="0" eb="2">
      <t>カジツ</t>
    </rPh>
    <rPh sb="8" eb="10">
      <t>チャクショク</t>
    </rPh>
    <rPh sb="10" eb="12">
      <t>タンサン</t>
    </rPh>
    <rPh sb="12" eb="14">
      <t>インリョウ</t>
    </rPh>
    <phoneticPr fontId="1"/>
  </si>
  <si>
    <t>果汁/フレーバー入り炭酸水</t>
    <rPh sb="0" eb="2">
      <t>カジュウ</t>
    </rPh>
    <rPh sb="8" eb="9">
      <t>イ</t>
    </rPh>
    <rPh sb="10" eb="13">
      <t>タンサンスイ</t>
    </rPh>
    <phoneticPr fontId="1"/>
  </si>
  <si>
    <t>ミネラル
ウォーター</t>
    <phoneticPr fontId="1"/>
  </si>
  <si>
    <t>プレーン炭酸水</t>
    <rPh sb="4" eb="7">
      <t>タンサンスイ</t>
    </rPh>
    <phoneticPr fontId="1"/>
  </si>
  <si>
    <t>スポーツ･
機能性飲料</t>
    <phoneticPr fontId="1"/>
  </si>
  <si>
    <t>スポーツ飲料等</t>
    <rPh sb="4" eb="6">
      <t>インリョウ</t>
    </rPh>
    <rPh sb="6" eb="7">
      <t>ナド</t>
    </rPh>
    <phoneticPr fontId="1"/>
  </si>
  <si>
    <t>注： 1 自社ブランド品の生産量と生産者販売金額。PB品は対象外（但し、留め型とWチョップ製品は含む）</t>
    <rPh sb="0" eb="1">
      <t>チュウ</t>
    </rPh>
    <rPh sb="5" eb="7">
      <t>ジシャ</t>
    </rPh>
    <rPh sb="11" eb="12">
      <t>シナ</t>
    </rPh>
    <rPh sb="13" eb="15">
      <t>セイサン</t>
    </rPh>
    <rPh sb="15" eb="16">
      <t>リョウ</t>
    </rPh>
    <rPh sb="17" eb="20">
      <t>セイサンシャ</t>
    </rPh>
    <rPh sb="20" eb="22">
      <t>ハンバイ</t>
    </rPh>
    <rPh sb="22" eb="24">
      <t>キンガク</t>
    </rPh>
    <rPh sb="27" eb="28">
      <t>ヒン</t>
    </rPh>
    <rPh sb="29" eb="32">
      <t>タイショウガイ</t>
    </rPh>
    <rPh sb="33" eb="34">
      <t>タダ</t>
    </rPh>
    <rPh sb="36" eb="37">
      <t>ト</t>
    </rPh>
    <rPh sb="38" eb="39">
      <t>ガタ</t>
    </rPh>
    <rPh sb="45" eb="47">
      <t>セイヒン</t>
    </rPh>
    <rPh sb="48" eb="49">
      <t>フク</t>
    </rPh>
    <phoneticPr fontId="1"/>
  </si>
  <si>
    <t>　　  2 「前年比」はJミルクによる算出。</t>
    <rPh sb="7" eb="10">
      <t>ゼンネンヒ</t>
    </rPh>
    <rPh sb="19" eb="21">
      <t>サンシュツ</t>
    </rPh>
    <phoneticPr fontId="1"/>
  </si>
  <si>
    <t>データ元：全国清涼飲料工業会｢清涼飲料水関係統計資料｣</t>
    <rPh sb="3" eb="4">
      <t>モト</t>
    </rPh>
    <rPh sb="5" eb="7">
      <t>ゼンコク</t>
    </rPh>
    <rPh sb="7" eb="9">
      <t>セイリョウ</t>
    </rPh>
    <rPh sb="9" eb="11">
      <t>インリョウ</t>
    </rPh>
    <rPh sb="11" eb="14">
      <t>コウギョウカイ</t>
    </rPh>
    <rPh sb="19" eb="20">
      <t>スイ</t>
    </rPh>
    <phoneticPr fontId="1"/>
  </si>
  <si>
    <t>-</t>
    <phoneticPr fontId="1"/>
  </si>
  <si>
    <t>令和元</t>
    <rPh sb="0" eb="2">
      <t>レイワ</t>
    </rPh>
    <rPh sb="2" eb="3">
      <t>ガン</t>
    </rPh>
    <phoneticPr fontId="1"/>
  </si>
  <si>
    <t>-</t>
    <phoneticPr fontId="1"/>
  </si>
  <si>
    <t>　　  3 2019年からはダイジェスト版から引用</t>
    <rPh sb="10" eb="11">
      <t>ネン</t>
    </rPh>
    <rPh sb="20" eb="21">
      <t>バン</t>
    </rPh>
    <rPh sb="23" eb="25">
      <t>インヨウ</t>
    </rPh>
    <phoneticPr fontId="1"/>
  </si>
  <si>
    <t>毎年1回更新、最終更新日2024/11/26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</si>
</sst>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 "/>
    <numFmt numFmtId="177" formatCode="#,##0_ "/>
    <numFmt numFmtId="178" formatCode="#,##0;\-#,##0;&quot;-&quot;"/>
  </numFmts>
  <fonts count="12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4.9989318521683403E-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/>
      <diagonal/>
    </border>
    <border>
      <left style="thin">
        <color theme="0" tint="-0.499984740745262"/>
      </left>
      <right style="thin">
        <color theme="1" tint="4.9989318521683403E-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78" fontId="8" fillId="0" borderId="0" applyFill="0" applyBorder="0" applyAlignment="0"/>
    <xf numFmtId="0" fontId="9" fillId="0" borderId="7" applyNumberFormat="0" applyAlignment="0" applyProtection="0">
      <alignment horizontal="left" vertical="center"/>
    </xf>
    <xf numFmtId="0" fontId="9" fillId="0" borderId="8">
      <alignment horizontal="left" vertical="center"/>
    </xf>
    <xf numFmtId="0" fontId="10" fillId="0" borderId="0"/>
    <xf numFmtId="38" fontId="2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2" fillId="3" borderId="0" xfId="0" applyFont="1" applyFill="1"/>
    <xf numFmtId="0" fontId="5" fillId="3" borderId="0" xfId="0" applyFont="1" applyFill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right" vertical="center"/>
    </xf>
    <xf numFmtId="0" fontId="4" fillId="5" borderId="25" xfId="0" applyFont="1" applyFill="1" applyBorder="1" applyAlignment="1">
      <alignment horizontal="right" vertical="center"/>
    </xf>
    <xf numFmtId="0" fontId="4" fillId="5" borderId="27" xfId="0" applyFont="1" applyFill="1" applyBorder="1" applyAlignment="1">
      <alignment horizontal="right" vertical="center"/>
    </xf>
    <xf numFmtId="0" fontId="4" fillId="5" borderId="23" xfId="0" applyFont="1" applyFill="1" applyBorder="1" applyAlignment="1">
      <alignment horizontal="right" vertical="center"/>
    </xf>
    <xf numFmtId="0" fontId="6" fillId="2" borderId="45" xfId="0" applyFont="1" applyFill="1" applyBorder="1" applyAlignment="1">
      <alignment vertical="center"/>
    </xf>
    <xf numFmtId="0" fontId="2" fillId="3" borderId="53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177" fontId="7" fillId="3" borderId="32" xfId="0" applyNumberFormat="1" applyFont="1" applyFill="1" applyBorder="1" applyAlignment="1">
      <alignment vertical="center"/>
    </xf>
    <xf numFmtId="177" fontId="7" fillId="3" borderId="32" xfId="0" applyNumberFormat="1" applyFont="1" applyFill="1" applyBorder="1" applyAlignment="1">
      <alignment horizontal="right" vertical="center"/>
    </xf>
    <xf numFmtId="177" fontId="7" fillId="3" borderId="15" xfId="0" applyNumberFormat="1" applyFont="1" applyFill="1" applyBorder="1" applyAlignment="1">
      <alignment vertical="center"/>
    </xf>
    <xf numFmtId="177" fontId="7" fillId="3" borderId="15" xfId="0" applyNumberFormat="1" applyFont="1" applyFill="1" applyBorder="1" applyAlignment="1">
      <alignment horizontal="right" vertical="center"/>
    </xf>
    <xf numFmtId="177" fontId="7" fillId="3" borderId="21" xfId="0" applyNumberFormat="1" applyFont="1" applyFill="1" applyBorder="1" applyAlignment="1">
      <alignment vertical="center"/>
    </xf>
    <xf numFmtId="177" fontId="7" fillId="3" borderId="29" xfId="0" applyNumberFormat="1" applyFont="1" applyFill="1" applyBorder="1" applyAlignment="1">
      <alignment horizontal="right" vertical="center"/>
    </xf>
    <xf numFmtId="177" fontId="7" fillId="3" borderId="31" xfId="0" applyNumberFormat="1" applyFont="1" applyFill="1" applyBorder="1" applyAlignment="1">
      <alignment vertical="center"/>
    </xf>
    <xf numFmtId="176" fontId="7" fillId="3" borderId="16" xfId="0" applyNumberFormat="1" applyFont="1" applyFill="1" applyBorder="1" applyAlignment="1">
      <alignment vertical="center"/>
    </xf>
    <xf numFmtId="177" fontId="7" fillId="3" borderId="16" xfId="0" applyNumberFormat="1" applyFont="1" applyFill="1" applyBorder="1" applyAlignment="1">
      <alignment vertical="center"/>
    </xf>
    <xf numFmtId="177" fontId="7" fillId="3" borderId="16" xfId="0" applyNumberFormat="1" applyFont="1" applyFill="1" applyBorder="1" applyAlignment="1">
      <alignment horizontal="right" vertical="center"/>
    </xf>
    <xf numFmtId="177" fontId="7" fillId="3" borderId="22" xfId="0" applyNumberFormat="1" applyFont="1" applyFill="1" applyBorder="1" applyAlignment="1">
      <alignment vertical="center"/>
    </xf>
    <xf numFmtId="176" fontId="7" fillId="3" borderId="25" xfId="0" applyNumberFormat="1" applyFont="1" applyFill="1" applyBorder="1" applyAlignment="1">
      <alignment vertical="center"/>
    </xf>
    <xf numFmtId="177" fontId="7" fillId="3" borderId="33" xfId="0" applyNumberFormat="1" applyFont="1" applyFill="1" applyBorder="1" applyAlignment="1">
      <alignment vertical="center"/>
    </xf>
    <xf numFmtId="177" fontId="7" fillId="3" borderId="19" xfId="0" applyNumberFormat="1" applyFont="1" applyFill="1" applyBorder="1" applyAlignment="1">
      <alignment vertical="center"/>
    </xf>
    <xf numFmtId="177" fontId="7" fillId="3" borderId="19" xfId="0" applyNumberFormat="1" applyFont="1" applyFill="1" applyBorder="1" applyAlignment="1">
      <alignment horizontal="right" vertical="center"/>
    </xf>
    <xf numFmtId="177" fontId="7" fillId="3" borderId="34" xfId="0" applyNumberFormat="1" applyFont="1" applyFill="1" applyBorder="1" applyAlignment="1">
      <alignment vertical="center"/>
    </xf>
    <xf numFmtId="177" fontId="7" fillId="3" borderId="30" xfId="0" applyNumberFormat="1" applyFont="1" applyFill="1" applyBorder="1" applyAlignment="1">
      <alignment vertical="center"/>
    </xf>
    <xf numFmtId="176" fontId="7" fillId="3" borderId="17" xfId="0" applyNumberFormat="1" applyFont="1" applyFill="1" applyBorder="1" applyAlignment="1">
      <alignment vertical="center"/>
    </xf>
    <xf numFmtId="177" fontId="7" fillId="3" borderId="17" xfId="0" applyNumberFormat="1" applyFont="1" applyFill="1" applyBorder="1" applyAlignment="1">
      <alignment vertical="center"/>
    </xf>
    <xf numFmtId="177" fontId="7" fillId="3" borderId="17" xfId="0" applyNumberFormat="1" applyFont="1" applyFill="1" applyBorder="1" applyAlignment="1">
      <alignment horizontal="right" vertical="center"/>
    </xf>
    <xf numFmtId="177" fontId="7" fillId="3" borderId="20" xfId="0" applyNumberFormat="1" applyFont="1" applyFill="1" applyBorder="1" applyAlignment="1">
      <alignment vertical="center"/>
    </xf>
    <xf numFmtId="176" fontId="7" fillId="3" borderId="23" xfId="0" applyNumberFormat="1" applyFont="1" applyFill="1" applyBorder="1" applyAlignment="1">
      <alignment vertical="center"/>
    </xf>
    <xf numFmtId="176" fontId="7" fillId="3" borderId="19" xfId="0" applyNumberFormat="1" applyFont="1" applyFill="1" applyBorder="1" applyAlignment="1">
      <alignment vertical="center"/>
    </xf>
    <xf numFmtId="176" fontId="7" fillId="3" borderId="27" xfId="0" applyNumberFormat="1" applyFont="1" applyFill="1" applyBorder="1" applyAlignment="1">
      <alignment vertical="center"/>
    </xf>
    <xf numFmtId="177" fontId="7" fillId="3" borderId="35" xfId="0" applyNumberFormat="1" applyFont="1" applyFill="1" applyBorder="1" applyAlignment="1">
      <alignment horizontal="right" vertical="center"/>
    </xf>
    <xf numFmtId="176" fontId="7" fillId="3" borderId="36" xfId="0" applyNumberFormat="1" applyFont="1" applyFill="1" applyBorder="1" applyAlignment="1">
      <alignment vertical="center"/>
    </xf>
    <xf numFmtId="176" fontId="7" fillId="3" borderId="37" xfId="0" applyNumberFormat="1" applyFont="1" applyFill="1" applyBorder="1" applyAlignment="1">
      <alignment vertical="center"/>
    </xf>
    <xf numFmtId="176" fontId="7" fillId="3" borderId="38" xfId="0" applyNumberFormat="1" applyFont="1" applyFill="1" applyBorder="1" applyAlignment="1">
      <alignment vertical="center"/>
    </xf>
    <xf numFmtId="177" fontId="2" fillId="3" borderId="0" xfId="0" applyNumberFormat="1" applyFont="1" applyFill="1" applyAlignment="1">
      <alignment vertical="center"/>
    </xf>
    <xf numFmtId="176" fontId="7" fillId="3" borderId="16" xfId="0" applyNumberFormat="1" applyFont="1" applyFill="1" applyBorder="1" applyAlignment="1">
      <alignment horizontal="right" vertical="center"/>
    </xf>
    <xf numFmtId="176" fontId="7" fillId="3" borderId="17" xfId="0" applyNumberFormat="1" applyFont="1" applyFill="1" applyBorder="1" applyAlignment="1">
      <alignment horizontal="right" vertical="center"/>
    </xf>
    <xf numFmtId="176" fontId="7" fillId="3" borderId="19" xfId="0" applyNumberFormat="1" applyFont="1" applyFill="1" applyBorder="1" applyAlignment="1">
      <alignment horizontal="right" vertical="center"/>
    </xf>
    <xf numFmtId="0" fontId="4" fillId="5" borderId="56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right" vertical="center"/>
    </xf>
    <xf numFmtId="177" fontId="7" fillId="3" borderId="58" xfId="0" applyNumberFormat="1" applyFont="1" applyFill="1" applyBorder="1" applyAlignment="1">
      <alignment vertical="center"/>
    </xf>
    <xf numFmtId="176" fontId="7" fillId="3" borderId="59" xfId="0" applyNumberFormat="1" applyFont="1" applyFill="1" applyBorder="1" applyAlignment="1">
      <alignment vertical="center"/>
    </xf>
    <xf numFmtId="177" fontId="7" fillId="3" borderId="59" xfId="0" applyNumberFormat="1" applyFont="1" applyFill="1" applyBorder="1" applyAlignment="1">
      <alignment vertical="center"/>
    </xf>
    <xf numFmtId="177" fontId="7" fillId="3" borderId="59" xfId="0" applyNumberFormat="1" applyFont="1" applyFill="1" applyBorder="1" applyAlignment="1">
      <alignment horizontal="right" vertical="center"/>
    </xf>
    <xf numFmtId="177" fontId="7" fillId="3" borderId="60" xfId="0" applyNumberFormat="1" applyFont="1" applyFill="1" applyBorder="1" applyAlignment="1">
      <alignment vertical="center"/>
    </xf>
    <xf numFmtId="176" fontId="7" fillId="3" borderId="57" xfId="0" applyNumberFormat="1" applyFont="1" applyFill="1" applyBorder="1" applyAlignment="1">
      <alignment vertical="center"/>
    </xf>
    <xf numFmtId="176" fontId="7" fillId="3" borderId="59" xfId="0" applyNumberFormat="1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</cellXfs>
  <cellStyles count="7">
    <cellStyle name="Calc Currency (0)" xfId="2"/>
    <cellStyle name="Header1" xfId="3"/>
    <cellStyle name="Header2" xfId="4"/>
    <cellStyle name="Normal_#18-Internet" xfId="5"/>
    <cellStyle name="桁区切り 2" xf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E37"/>
  <sheetViews>
    <sheetView showGridLines="0" zoomScale="90" zoomScaleNormal="90" zoomScaleSheetLayoutView="70" workbookViewId="0">
      <selection activeCell="BS35" sqref="BS35"/>
    </sheetView>
  </sheetViews>
  <sheetFormatPr defaultRowHeight="13.5"/>
  <cols>
    <col min="1" max="1" width="5.625" style="6" customWidth="1"/>
    <col min="2" max="3" width="7.625" style="6" customWidth="1"/>
    <col min="4" max="4" width="10.625" style="6" hidden="1" customWidth="1"/>
    <col min="5" max="5" width="6.625" style="6" hidden="1" customWidth="1"/>
    <col min="6" max="6" width="7.625" style="6" hidden="1" customWidth="1"/>
    <col min="7" max="7" width="6.625" style="6" hidden="1" customWidth="1"/>
    <col min="8" max="8" width="7.625" style="6" hidden="1" customWidth="1"/>
    <col min="9" max="9" width="6.625" style="6" hidden="1" customWidth="1"/>
    <col min="10" max="10" width="7.625" style="6" hidden="1" customWidth="1"/>
    <col min="11" max="11" width="6.625" style="6" hidden="1" customWidth="1"/>
    <col min="12" max="12" width="7.625" style="6" hidden="1" customWidth="1"/>
    <col min="13" max="13" width="6.625" style="6" hidden="1" customWidth="1"/>
    <col min="14" max="14" width="7.625" style="6" hidden="1" customWidth="1"/>
    <col min="15" max="15" width="6.625" style="6" hidden="1" customWidth="1"/>
    <col min="16" max="16" width="7.625" style="6" hidden="1" customWidth="1"/>
    <col min="17" max="17" width="6.625" style="6" hidden="1" customWidth="1"/>
    <col min="18" max="18" width="9.625" style="6" hidden="1" customWidth="1"/>
    <col min="19" max="19" width="6.625" style="6" hidden="1" customWidth="1"/>
    <col min="20" max="20" width="7.625" style="6" hidden="1" customWidth="1"/>
    <col min="21" max="21" width="6.625" style="6" hidden="1" customWidth="1"/>
    <col min="22" max="22" width="7.625" style="6" hidden="1" customWidth="1"/>
    <col min="23" max="23" width="6.625" style="6" hidden="1" customWidth="1"/>
    <col min="24" max="24" width="7.625" style="6" hidden="1" customWidth="1"/>
    <col min="25" max="25" width="6.625" style="6" hidden="1" customWidth="1"/>
    <col min="26" max="26" width="10.625" style="6" customWidth="1"/>
    <col min="27" max="27" width="6.625" style="6" customWidth="1"/>
    <col min="28" max="28" width="7.625" style="6" hidden="1" customWidth="1"/>
    <col min="29" max="29" width="6.625" style="6" hidden="1" customWidth="1"/>
    <col min="30" max="30" width="10.625" style="6" hidden="1" customWidth="1"/>
    <col min="31" max="31" width="6.625" style="6" hidden="1" customWidth="1"/>
    <col min="32" max="32" width="7.625" style="6" hidden="1" customWidth="1"/>
    <col min="33" max="33" width="6.625" style="6" hidden="1" customWidth="1"/>
    <col min="34" max="34" width="10.625" style="6" hidden="1" customWidth="1"/>
    <col min="35" max="35" width="6.625" style="6" hidden="1" customWidth="1"/>
    <col min="36" max="36" width="7.625" style="6" hidden="1" customWidth="1"/>
    <col min="37" max="37" width="6.625" style="6" hidden="1" customWidth="1"/>
    <col min="38" max="38" width="7.625" style="6" hidden="1" customWidth="1"/>
    <col min="39" max="39" width="6.625" style="6" hidden="1" customWidth="1"/>
    <col min="40" max="40" width="7.625" style="6" hidden="1" customWidth="1"/>
    <col min="41" max="41" width="6.625" style="6" hidden="1" customWidth="1"/>
    <col min="42" max="42" width="7.625" style="6" hidden="1" customWidth="1"/>
    <col min="43" max="43" width="6.625" style="6" hidden="1" customWidth="1"/>
    <col min="44" max="44" width="7.625" style="6" hidden="1" customWidth="1"/>
    <col min="45" max="45" width="6.625" style="6" hidden="1" customWidth="1"/>
    <col min="46" max="46" width="10.625" style="6" customWidth="1"/>
    <col min="47" max="47" width="6.625" style="6" customWidth="1"/>
    <col min="48" max="48" width="10.625" style="6" customWidth="1"/>
    <col min="49" max="49" width="6.625" style="6" customWidth="1"/>
    <col min="50" max="50" width="10.625" style="6" hidden="1" customWidth="1"/>
    <col min="51" max="51" width="6.625" style="6" hidden="1" customWidth="1"/>
    <col min="52" max="52" width="10.625" style="6" hidden="1" customWidth="1"/>
    <col min="53" max="53" width="6.625" style="6" hidden="1" customWidth="1"/>
    <col min="54" max="54" width="10.625" style="6" hidden="1" customWidth="1"/>
    <col min="55" max="55" width="6.625" style="6" hidden="1" customWidth="1"/>
    <col min="56" max="56" width="9.125" style="6" hidden="1" customWidth="1"/>
    <col min="57" max="57" width="6.625" style="6" hidden="1" customWidth="1"/>
    <col min="58" max="58" width="7.625" style="6" hidden="1" customWidth="1"/>
    <col min="59" max="59" width="6.625" style="6" hidden="1" customWidth="1"/>
    <col min="60" max="60" width="7.625" style="6" hidden="1" customWidth="1"/>
    <col min="61" max="61" width="6.625" style="6" hidden="1" customWidth="1"/>
    <col min="62" max="62" width="10.625" style="6" customWidth="1"/>
    <col min="63" max="63" width="6.625" style="6" customWidth="1"/>
    <col min="64" max="64" width="10.625" style="6" customWidth="1"/>
    <col min="65" max="65" width="6.625" style="6" customWidth="1"/>
    <col min="66" max="66" width="7.625" style="6" customWidth="1"/>
    <col min="67" max="67" width="6.625" style="6" customWidth="1"/>
    <col min="68" max="68" width="7.625" style="6" customWidth="1"/>
    <col min="69" max="69" width="6.625" style="6" customWidth="1"/>
    <col min="70" max="70" width="7.625" style="6" customWidth="1"/>
    <col min="71" max="71" width="6.625" style="6" customWidth="1"/>
    <col min="72" max="72" width="10.625" style="6" customWidth="1"/>
    <col min="73" max="73" width="6.625" style="6" customWidth="1"/>
    <col min="74" max="74" width="7.625" style="6" customWidth="1"/>
    <col min="75" max="75" width="6.625" style="6" customWidth="1"/>
    <col min="76" max="76" width="7.625" style="6" customWidth="1"/>
    <col min="77" max="77" width="6.625" style="6" customWidth="1"/>
    <col min="78" max="78" width="7.625" style="6" customWidth="1"/>
    <col min="79" max="79" width="6.625" style="6" customWidth="1"/>
    <col min="80" max="80" width="10.625" style="6" customWidth="1"/>
    <col min="81" max="81" width="6.625" style="6" customWidth="1"/>
    <col min="82" max="82" width="12.75" style="6" customWidth="1"/>
    <col min="83" max="16384" width="9" style="6"/>
  </cols>
  <sheetData>
    <row r="2" spans="2:81" s="2" customFormat="1" ht="15" customHeight="1">
      <c r="B2" s="2" t="s">
        <v>47</v>
      </c>
    </row>
    <row r="3" spans="2:81" s="2" customFormat="1" ht="12" customHeight="1"/>
    <row r="4" spans="2:81" s="4" customFormat="1" ht="12" customHeight="1">
      <c r="CC4" s="5" t="s">
        <v>42</v>
      </c>
    </row>
    <row r="5" spans="2:81" s="4" customFormat="1" ht="14.25" customHeight="1">
      <c r="B5" s="69" t="s">
        <v>37</v>
      </c>
      <c r="C5" s="70"/>
      <c r="D5" s="83" t="s">
        <v>34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1"/>
      <c r="AB5" s="79" t="s">
        <v>19</v>
      </c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1"/>
      <c r="AV5" s="82" t="s">
        <v>9</v>
      </c>
      <c r="AW5" s="82"/>
      <c r="AX5" s="79" t="s">
        <v>20</v>
      </c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1"/>
      <c r="BL5" s="88" t="s">
        <v>55</v>
      </c>
      <c r="BM5" s="88"/>
      <c r="BN5" s="82" t="s">
        <v>16</v>
      </c>
      <c r="BO5" s="82"/>
      <c r="BP5" s="82" t="s">
        <v>24</v>
      </c>
      <c r="BQ5" s="82"/>
      <c r="BR5" s="88" t="s">
        <v>25</v>
      </c>
      <c r="BS5" s="88"/>
      <c r="BT5" s="88" t="s">
        <v>58</v>
      </c>
      <c r="BU5" s="88"/>
      <c r="BV5" s="82" t="s">
        <v>17</v>
      </c>
      <c r="BW5" s="82"/>
      <c r="BX5" s="88" t="s">
        <v>26</v>
      </c>
      <c r="BY5" s="88"/>
      <c r="BZ5" s="88" t="s">
        <v>27</v>
      </c>
      <c r="CA5" s="88"/>
      <c r="CB5" s="82" t="s">
        <v>18</v>
      </c>
      <c r="CC5" s="89"/>
    </row>
    <row r="6" spans="2:81" s="22" customFormat="1" ht="14.25" customHeight="1">
      <c r="B6" s="71"/>
      <c r="C6" s="72"/>
      <c r="D6" s="75" t="s">
        <v>0</v>
      </c>
      <c r="E6" s="67"/>
      <c r="F6" s="67" t="s">
        <v>1</v>
      </c>
      <c r="G6" s="67"/>
      <c r="H6" s="65" t="s">
        <v>2</v>
      </c>
      <c r="I6" s="65"/>
      <c r="J6" s="65" t="s">
        <v>30</v>
      </c>
      <c r="K6" s="65"/>
      <c r="L6" s="77" t="s">
        <v>53</v>
      </c>
      <c r="M6" s="77"/>
      <c r="N6" s="65" t="s">
        <v>31</v>
      </c>
      <c r="O6" s="65"/>
      <c r="P6" s="67" t="s">
        <v>52</v>
      </c>
      <c r="Q6" s="67"/>
      <c r="R6" s="84" t="s">
        <v>54</v>
      </c>
      <c r="S6" s="85"/>
      <c r="T6" s="65" t="s">
        <v>21</v>
      </c>
      <c r="U6" s="65"/>
      <c r="V6" s="65" t="s">
        <v>32</v>
      </c>
      <c r="W6" s="65"/>
      <c r="X6" s="65" t="s">
        <v>36</v>
      </c>
      <c r="Y6" s="65"/>
      <c r="Z6" s="67" t="s">
        <v>4</v>
      </c>
      <c r="AA6" s="67"/>
      <c r="AB6" s="67" t="s">
        <v>5</v>
      </c>
      <c r="AC6" s="67"/>
      <c r="AD6" s="65" t="s">
        <v>39</v>
      </c>
      <c r="AE6" s="65"/>
      <c r="AF6" s="65" t="s">
        <v>35</v>
      </c>
      <c r="AG6" s="65"/>
      <c r="AH6" s="65" t="s">
        <v>6</v>
      </c>
      <c r="AI6" s="65"/>
      <c r="AJ6" s="67" t="s">
        <v>7</v>
      </c>
      <c r="AK6" s="67"/>
      <c r="AL6" s="65" t="s">
        <v>45</v>
      </c>
      <c r="AM6" s="65"/>
      <c r="AN6" s="67" t="s">
        <v>8</v>
      </c>
      <c r="AO6" s="67"/>
      <c r="AP6" s="65" t="s">
        <v>29</v>
      </c>
      <c r="AQ6" s="65"/>
      <c r="AR6" s="65" t="s">
        <v>28</v>
      </c>
      <c r="AS6" s="65"/>
      <c r="AT6" s="67" t="s">
        <v>4</v>
      </c>
      <c r="AU6" s="67"/>
      <c r="AV6" s="68"/>
      <c r="AW6" s="68"/>
      <c r="AX6" s="67" t="s">
        <v>10</v>
      </c>
      <c r="AY6" s="67"/>
      <c r="AZ6" s="67" t="s">
        <v>11</v>
      </c>
      <c r="BA6" s="67"/>
      <c r="BB6" s="67" t="s">
        <v>12</v>
      </c>
      <c r="BC6" s="67"/>
      <c r="BD6" s="67" t="s">
        <v>13</v>
      </c>
      <c r="BE6" s="67"/>
      <c r="BF6" s="65" t="s">
        <v>14</v>
      </c>
      <c r="BG6" s="65"/>
      <c r="BH6" s="65" t="s">
        <v>15</v>
      </c>
      <c r="BI6" s="65"/>
      <c r="BJ6" s="67" t="s">
        <v>4</v>
      </c>
      <c r="BK6" s="67"/>
      <c r="BL6" s="66"/>
      <c r="BM6" s="66"/>
      <c r="BN6" s="68"/>
      <c r="BO6" s="68"/>
      <c r="BP6" s="68"/>
      <c r="BQ6" s="68"/>
      <c r="BR6" s="66"/>
      <c r="BS6" s="66"/>
      <c r="BT6" s="66"/>
      <c r="BU6" s="66"/>
      <c r="BV6" s="68"/>
      <c r="BW6" s="68"/>
      <c r="BX6" s="66"/>
      <c r="BY6" s="66"/>
      <c r="BZ6" s="66"/>
      <c r="CA6" s="66"/>
      <c r="CB6" s="68"/>
      <c r="CC6" s="90"/>
    </row>
    <row r="7" spans="2:81" s="23" customFormat="1" ht="14.25" customHeight="1">
      <c r="B7" s="71"/>
      <c r="C7" s="72"/>
      <c r="D7" s="76"/>
      <c r="E7" s="68"/>
      <c r="F7" s="68"/>
      <c r="G7" s="68"/>
      <c r="H7" s="66"/>
      <c r="I7" s="66"/>
      <c r="J7" s="66"/>
      <c r="K7" s="66"/>
      <c r="L7" s="78"/>
      <c r="M7" s="78"/>
      <c r="N7" s="66"/>
      <c r="O7" s="66"/>
      <c r="P7" s="68"/>
      <c r="Q7" s="68"/>
      <c r="R7" s="86"/>
      <c r="S7" s="87"/>
      <c r="T7" s="66"/>
      <c r="U7" s="66"/>
      <c r="V7" s="66"/>
      <c r="W7" s="66"/>
      <c r="X7" s="66"/>
      <c r="Y7" s="66"/>
      <c r="Z7" s="68"/>
      <c r="AA7" s="68"/>
      <c r="AB7" s="68"/>
      <c r="AC7" s="68"/>
      <c r="AD7" s="66"/>
      <c r="AE7" s="66"/>
      <c r="AF7" s="66"/>
      <c r="AG7" s="66"/>
      <c r="AH7" s="66"/>
      <c r="AI7" s="66"/>
      <c r="AJ7" s="68"/>
      <c r="AK7" s="68"/>
      <c r="AL7" s="66"/>
      <c r="AM7" s="66"/>
      <c r="AN7" s="68"/>
      <c r="AO7" s="68"/>
      <c r="AP7" s="66"/>
      <c r="AQ7" s="66"/>
      <c r="AR7" s="66"/>
      <c r="AS7" s="66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6"/>
      <c r="BG7" s="66"/>
      <c r="BH7" s="66"/>
      <c r="BI7" s="66"/>
      <c r="BJ7" s="68"/>
      <c r="BK7" s="68"/>
      <c r="BL7" s="66"/>
      <c r="BM7" s="66"/>
      <c r="BN7" s="68"/>
      <c r="BO7" s="68"/>
      <c r="BP7" s="68"/>
      <c r="BQ7" s="68"/>
      <c r="BR7" s="66"/>
      <c r="BS7" s="66"/>
      <c r="BT7" s="66"/>
      <c r="BU7" s="66"/>
      <c r="BV7" s="68"/>
      <c r="BW7" s="68"/>
      <c r="BX7" s="66"/>
      <c r="BY7" s="66"/>
      <c r="BZ7" s="66"/>
      <c r="CA7" s="66"/>
      <c r="CB7" s="68"/>
      <c r="CC7" s="90"/>
    </row>
    <row r="8" spans="2:81" s="4" customFormat="1" ht="14.25" customHeight="1">
      <c r="B8" s="73"/>
      <c r="C8" s="74"/>
      <c r="D8" s="12"/>
      <c r="E8" s="10" t="s">
        <v>22</v>
      </c>
      <c r="F8" s="8"/>
      <c r="G8" s="10" t="s">
        <v>22</v>
      </c>
      <c r="H8" s="8"/>
      <c r="I8" s="10" t="s">
        <v>22</v>
      </c>
      <c r="J8" s="8"/>
      <c r="K8" s="10" t="s">
        <v>22</v>
      </c>
      <c r="L8" s="8"/>
      <c r="M8" s="10" t="s">
        <v>22</v>
      </c>
      <c r="N8" s="8"/>
      <c r="O8" s="10" t="s">
        <v>22</v>
      </c>
      <c r="P8" s="8"/>
      <c r="Q8" s="10" t="s">
        <v>22</v>
      </c>
      <c r="R8" s="8"/>
      <c r="S8" s="10" t="s">
        <v>22</v>
      </c>
      <c r="T8" s="8"/>
      <c r="U8" s="10" t="s">
        <v>22</v>
      </c>
      <c r="V8" s="8"/>
      <c r="W8" s="10" t="s">
        <v>22</v>
      </c>
      <c r="X8" s="8"/>
      <c r="Y8" s="10" t="s">
        <v>22</v>
      </c>
      <c r="Z8" s="8"/>
      <c r="AA8" s="10" t="s">
        <v>22</v>
      </c>
      <c r="AB8" s="8"/>
      <c r="AC8" s="10" t="s">
        <v>22</v>
      </c>
      <c r="AD8" s="8"/>
      <c r="AE8" s="10" t="s">
        <v>22</v>
      </c>
      <c r="AF8" s="8"/>
      <c r="AG8" s="10" t="s">
        <v>22</v>
      </c>
      <c r="AH8" s="8"/>
      <c r="AI8" s="10" t="s">
        <v>22</v>
      </c>
      <c r="AJ8" s="8"/>
      <c r="AK8" s="10" t="s">
        <v>22</v>
      </c>
      <c r="AL8" s="8"/>
      <c r="AM8" s="10" t="s">
        <v>22</v>
      </c>
      <c r="AN8" s="8"/>
      <c r="AO8" s="10" t="s">
        <v>22</v>
      </c>
      <c r="AP8" s="8"/>
      <c r="AQ8" s="10" t="s">
        <v>22</v>
      </c>
      <c r="AR8" s="9"/>
      <c r="AS8" s="10" t="s">
        <v>22</v>
      </c>
      <c r="AT8" s="8"/>
      <c r="AU8" s="10" t="s">
        <v>22</v>
      </c>
      <c r="AV8" s="8"/>
      <c r="AW8" s="10" t="s">
        <v>22</v>
      </c>
      <c r="AX8" s="8"/>
      <c r="AY8" s="10" t="s">
        <v>22</v>
      </c>
      <c r="AZ8" s="8"/>
      <c r="BA8" s="10" t="s">
        <v>22</v>
      </c>
      <c r="BB8" s="8"/>
      <c r="BC8" s="10" t="s">
        <v>22</v>
      </c>
      <c r="BD8" s="8"/>
      <c r="BE8" s="10" t="s">
        <v>22</v>
      </c>
      <c r="BF8" s="9"/>
      <c r="BG8" s="10" t="s">
        <v>22</v>
      </c>
      <c r="BH8" s="9"/>
      <c r="BI8" s="10" t="s">
        <v>22</v>
      </c>
      <c r="BJ8" s="8"/>
      <c r="BK8" s="10" t="s">
        <v>22</v>
      </c>
      <c r="BL8" s="9"/>
      <c r="BM8" s="10" t="s">
        <v>22</v>
      </c>
      <c r="BN8" s="8"/>
      <c r="BO8" s="10" t="s">
        <v>22</v>
      </c>
      <c r="BP8" s="8"/>
      <c r="BQ8" s="10" t="s">
        <v>22</v>
      </c>
      <c r="BR8" s="9"/>
      <c r="BS8" s="10" t="s">
        <v>22</v>
      </c>
      <c r="BT8" s="9"/>
      <c r="BU8" s="10" t="s">
        <v>22</v>
      </c>
      <c r="BV8" s="8"/>
      <c r="BW8" s="10" t="s">
        <v>22</v>
      </c>
      <c r="BX8" s="8"/>
      <c r="BY8" s="10" t="s">
        <v>22</v>
      </c>
      <c r="BZ8" s="8"/>
      <c r="CA8" s="10" t="s">
        <v>22</v>
      </c>
      <c r="CB8" s="8"/>
      <c r="CC8" s="11" t="s">
        <v>22</v>
      </c>
    </row>
    <row r="9" spans="2:81" s="4" customFormat="1" ht="13.5" hidden="1" customHeight="1">
      <c r="B9" s="13">
        <v>2002</v>
      </c>
      <c r="C9" s="17" t="s">
        <v>40</v>
      </c>
      <c r="D9" s="24">
        <v>1175000</v>
      </c>
      <c r="E9" s="25" t="s">
        <v>43</v>
      </c>
      <c r="F9" s="26">
        <v>313000</v>
      </c>
      <c r="G9" s="25" t="s">
        <v>43</v>
      </c>
      <c r="H9" s="26">
        <v>91000</v>
      </c>
      <c r="I9" s="25" t="s">
        <v>43</v>
      </c>
      <c r="J9" s="26">
        <v>194000</v>
      </c>
      <c r="K9" s="25" t="s">
        <v>43</v>
      </c>
      <c r="L9" s="26">
        <v>357000</v>
      </c>
      <c r="M9" s="25" t="s">
        <v>43</v>
      </c>
      <c r="N9" s="26">
        <v>79000</v>
      </c>
      <c r="O9" s="25" t="s">
        <v>43</v>
      </c>
      <c r="P9" s="26">
        <v>36000</v>
      </c>
      <c r="Q9" s="25" t="s">
        <v>43</v>
      </c>
      <c r="R9" s="25" t="s">
        <v>23</v>
      </c>
      <c r="S9" s="25" t="s">
        <v>23</v>
      </c>
      <c r="T9" s="27" t="s">
        <v>33</v>
      </c>
      <c r="U9" s="27" t="s">
        <v>33</v>
      </c>
      <c r="V9" s="26">
        <v>135000</v>
      </c>
      <c r="W9" s="25" t="s">
        <v>43</v>
      </c>
      <c r="X9" s="26">
        <v>228000</v>
      </c>
      <c r="Y9" s="25" t="s">
        <v>43</v>
      </c>
      <c r="Z9" s="26">
        <v>2608000</v>
      </c>
      <c r="AA9" s="25" t="s">
        <v>43</v>
      </c>
      <c r="AB9" s="26">
        <v>582000</v>
      </c>
      <c r="AC9" s="25" t="s">
        <v>43</v>
      </c>
      <c r="AD9" s="26">
        <v>56000</v>
      </c>
      <c r="AE9" s="25" t="s">
        <v>43</v>
      </c>
      <c r="AF9" s="26">
        <v>22000</v>
      </c>
      <c r="AG9" s="25" t="s">
        <v>43</v>
      </c>
      <c r="AH9" s="26">
        <v>971000</v>
      </c>
      <c r="AI9" s="25" t="s">
        <v>43</v>
      </c>
      <c r="AJ9" s="26">
        <v>80000</v>
      </c>
      <c r="AK9" s="25" t="s">
        <v>43</v>
      </c>
      <c r="AL9" s="27" t="s">
        <v>38</v>
      </c>
      <c r="AM9" s="27" t="s">
        <v>38</v>
      </c>
      <c r="AN9" s="26">
        <v>316000</v>
      </c>
      <c r="AO9" s="25" t="s">
        <v>43</v>
      </c>
      <c r="AP9" s="26">
        <v>46000</v>
      </c>
      <c r="AQ9" s="25" t="s">
        <v>43</v>
      </c>
      <c r="AR9" s="26">
        <v>17000</v>
      </c>
      <c r="AS9" s="25" t="s">
        <v>43</v>
      </c>
      <c r="AT9" s="26">
        <v>2090000</v>
      </c>
      <c r="AU9" s="25" t="s">
        <v>43</v>
      </c>
      <c r="AV9" s="26">
        <v>2757000</v>
      </c>
      <c r="AW9" s="25" t="s">
        <v>43</v>
      </c>
      <c r="AX9" s="26">
        <v>1217000</v>
      </c>
      <c r="AY9" s="25" t="s">
        <v>43</v>
      </c>
      <c r="AZ9" s="26">
        <v>743000</v>
      </c>
      <c r="BA9" s="25" t="s">
        <v>43</v>
      </c>
      <c r="BB9" s="26">
        <v>1568000</v>
      </c>
      <c r="BC9" s="25" t="s">
        <v>43</v>
      </c>
      <c r="BD9" s="26">
        <v>232000</v>
      </c>
      <c r="BE9" s="25" t="s">
        <v>43</v>
      </c>
      <c r="BF9" s="26">
        <v>776000</v>
      </c>
      <c r="BG9" s="25" t="s">
        <v>43</v>
      </c>
      <c r="BH9" s="26">
        <v>262000</v>
      </c>
      <c r="BI9" s="25" t="s">
        <v>43</v>
      </c>
      <c r="BJ9" s="26">
        <v>4798000</v>
      </c>
      <c r="BK9" s="25" t="s">
        <v>43</v>
      </c>
      <c r="BL9" s="26">
        <v>1075500</v>
      </c>
      <c r="BM9" s="25" t="s">
        <v>43</v>
      </c>
      <c r="BN9" s="26">
        <v>78600</v>
      </c>
      <c r="BO9" s="25" t="s">
        <v>43</v>
      </c>
      <c r="BP9" s="26">
        <v>66000</v>
      </c>
      <c r="BQ9" s="25" t="s">
        <v>43</v>
      </c>
      <c r="BR9" s="26">
        <v>168000</v>
      </c>
      <c r="BS9" s="25" t="s">
        <v>43</v>
      </c>
      <c r="BT9" s="26">
        <v>1540000</v>
      </c>
      <c r="BU9" s="25" t="s">
        <v>43</v>
      </c>
      <c r="BV9" s="26">
        <v>310000</v>
      </c>
      <c r="BW9" s="25" t="s">
        <v>43</v>
      </c>
      <c r="BX9" s="26">
        <v>162000</v>
      </c>
      <c r="BY9" s="25" t="s">
        <v>43</v>
      </c>
      <c r="BZ9" s="26">
        <v>514000</v>
      </c>
      <c r="CA9" s="25" t="s">
        <v>43</v>
      </c>
      <c r="CB9" s="28">
        <v>16167100</v>
      </c>
      <c r="CC9" s="29" t="s">
        <v>43</v>
      </c>
    </row>
    <row r="10" spans="2:81" s="4" customFormat="1" hidden="1">
      <c r="B10" s="14">
        <v>2003</v>
      </c>
      <c r="C10" s="18">
        <v>15</v>
      </c>
      <c r="D10" s="30">
        <v>1124000</v>
      </c>
      <c r="E10" s="31">
        <f>D10/D9*100</f>
        <v>95.659574468085111</v>
      </c>
      <c r="F10" s="32">
        <v>258000</v>
      </c>
      <c r="G10" s="31">
        <f>F10/F9*100</f>
        <v>82.428115015974441</v>
      </c>
      <c r="H10" s="32">
        <v>38000</v>
      </c>
      <c r="I10" s="31">
        <f>H10/H9*100</f>
        <v>41.758241758241759</v>
      </c>
      <c r="J10" s="32">
        <v>195000</v>
      </c>
      <c r="K10" s="31">
        <f>J10/J9*100</f>
        <v>100.51546391752578</v>
      </c>
      <c r="L10" s="32">
        <v>394000</v>
      </c>
      <c r="M10" s="31">
        <f>L10/L9*100</f>
        <v>110.36414565826331</v>
      </c>
      <c r="N10" s="32">
        <v>89000</v>
      </c>
      <c r="O10" s="31">
        <f>N10/N9*100</f>
        <v>112.65822784810126</v>
      </c>
      <c r="P10" s="32">
        <v>28000</v>
      </c>
      <c r="Q10" s="31">
        <f>P10/P9*100</f>
        <v>77.777777777777786</v>
      </c>
      <c r="R10" s="53" t="s">
        <v>23</v>
      </c>
      <c r="S10" s="53" t="s">
        <v>23</v>
      </c>
      <c r="T10" s="33" t="s">
        <v>33</v>
      </c>
      <c r="U10" s="33" t="s">
        <v>33</v>
      </c>
      <c r="V10" s="32">
        <v>208000</v>
      </c>
      <c r="W10" s="31">
        <f>V10/V9*100</f>
        <v>154.07407407407408</v>
      </c>
      <c r="X10" s="32">
        <v>241000</v>
      </c>
      <c r="Y10" s="31">
        <f>X10/X9*100</f>
        <v>105.70175438596492</v>
      </c>
      <c r="Z10" s="32">
        <v>2575000</v>
      </c>
      <c r="AA10" s="31">
        <f>Z10/Z9*100</f>
        <v>98.734662576687114</v>
      </c>
      <c r="AB10" s="32">
        <v>473000</v>
      </c>
      <c r="AC10" s="31">
        <f>AB10/AB9*100</f>
        <v>81.271477663230243</v>
      </c>
      <c r="AD10" s="32">
        <v>44000</v>
      </c>
      <c r="AE10" s="31">
        <f>AD10/AD9*100</f>
        <v>78.571428571428569</v>
      </c>
      <c r="AF10" s="32">
        <v>23000</v>
      </c>
      <c r="AG10" s="31">
        <f>AF10/AF9*100</f>
        <v>104.54545454545455</v>
      </c>
      <c r="AH10" s="32">
        <v>723000</v>
      </c>
      <c r="AI10" s="31">
        <f>AH10/AH9*100</f>
        <v>74.45932028836252</v>
      </c>
      <c r="AJ10" s="32">
        <v>73000</v>
      </c>
      <c r="AK10" s="31">
        <f>AJ10/AJ9*100</f>
        <v>91.25</v>
      </c>
      <c r="AL10" s="33" t="s">
        <v>38</v>
      </c>
      <c r="AM10" s="33" t="s">
        <v>38</v>
      </c>
      <c r="AN10" s="32">
        <v>189000</v>
      </c>
      <c r="AO10" s="31">
        <f>AN10/AN9*100</f>
        <v>59.810126582278478</v>
      </c>
      <c r="AP10" s="32">
        <v>30000</v>
      </c>
      <c r="AQ10" s="31">
        <f>AP10/AP9*100</f>
        <v>65.217391304347828</v>
      </c>
      <c r="AR10" s="32">
        <v>7000</v>
      </c>
      <c r="AS10" s="31">
        <f>AR10/AR9*100</f>
        <v>41.17647058823529</v>
      </c>
      <c r="AT10" s="32">
        <v>1562000</v>
      </c>
      <c r="AU10" s="31">
        <f>AT10/AT9*100</f>
        <v>74.73684210526315</v>
      </c>
      <c r="AV10" s="32">
        <v>2743000</v>
      </c>
      <c r="AW10" s="31">
        <f>AV10/AV9*100</f>
        <v>99.492201668480234</v>
      </c>
      <c r="AX10" s="32">
        <v>1174000</v>
      </c>
      <c r="AY10" s="31">
        <f>AX10/AX9*100</f>
        <v>96.466721446179122</v>
      </c>
      <c r="AZ10" s="32">
        <v>795000</v>
      </c>
      <c r="BA10" s="31">
        <f>AZ10/AZ9*100</f>
        <v>106.99865410497982</v>
      </c>
      <c r="BB10" s="32">
        <v>1783000</v>
      </c>
      <c r="BC10" s="31">
        <f>BB10/BB9*100</f>
        <v>113.71173469387755</v>
      </c>
      <c r="BD10" s="32">
        <v>219000</v>
      </c>
      <c r="BE10" s="31">
        <f>BD10/BD9*100</f>
        <v>94.396551724137936</v>
      </c>
      <c r="BF10" s="32">
        <v>854000</v>
      </c>
      <c r="BG10" s="31">
        <f>BF10/BF9*100</f>
        <v>110.05154639175258</v>
      </c>
      <c r="BH10" s="32">
        <v>134000</v>
      </c>
      <c r="BI10" s="31">
        <f>BH10/BH9*100</f>
        <v>51.145038167938928</v>
      </c>
      <c r="BJ10" s="32">
        <v>4959000</v>
      </c>
      <c r="BK10" s="31">
        <f>BJ10/BJ9*100</f>
        <v>103.35556481867445</v>
      </c>
      <c r="BL10" s="32">
        <v>1133000</v>
      </c>
      <c r="BM10" s="31">
        <f>BL10/BL9*100</f>
        <v>105.34635053463506</v>
      </c>
      <c r="BN10" s="32">
        <v>128000</v>
      </c>
      <c r="BO10" s="31">
        <f>BN10/BN9*100</f>
        <v>162.84987277353687</v>
      </c>
      <c r="BP10" s="32">
        <v>62000</v>
      </c>
      <c r="BQ10" s="31">
        <f>BP10/BP9*100</f>
        <v>93.939393939393938</v>
      </c>
      <c r="BR10" s="32">
        <v>202000</v>
      </c>
      <c r="BS10" s="31">
        <f>BR10/BR9*100</f>
        <v>120.23809523809523</v>
      </c>
      <c r="BT10" s="32">
        <v>1439000</v>
      </c>
      <c r="BU10" s="31">
        <f>BT10/BT9*100</f>
        <v>93.441558441558442</v>
      </c>
      <c r="BV10" s="32">
        <v>359000</v>
      </c>
      <c r="BW10" s="31">
        <f>BV10/BV9*100</f>
        <v>115.80645161290322</v>
      </c>
      <c r="BX10" s="32">
        <v>156000</v>
      </c>
      <c r="BY10" s="31">
        <f>BX10/BX9*100</f>
        <v>96.296296296296291</v>
      </c>
      <c r="BZ10" s="32">
        <v>844000</v>
      </c>
      <c r="CA10" s="31">
        <f>BZ10/BZ9*100</f>
        <v>164.20233463035018</v>
      </c>
      <c r="CB10" s="34">
        <v>16162000</v>
      </c>
      <c r="CC10" s="35">
        <f>CB10/CB9*100</f>
        <v>99.968454453798145</v>
      </c>
    </row>
    <row r="11" spans="2:81" s="4" customFormat="1" hidden="1">
      <c r="B11" s="14">
        <v>2004</v>
      </c>
      <c r="C11" s="18">
        <v>16</v>
      </c>
      <c r="D11" s="30">
        <v>1123000</v>
      </c>
      <c r="E11" s="31">
        <f t="shared" ref="E11:G19" si="0">D11/D10*100</f>
        <v>99.911032028469748</v>
      </c>
      <c r="F11" s="32">
        <v>312000</v>
      </c>
      <c r="G11" s="31">
        <f t="shared" si="0"/>
        <v>120.93023255813952</v>
      </c>
      <c r="H11" s="32">
        <v>38000</v>
      </c>
      <c r="I11" s="31">
        <f t="shared" ref="I11:K11" si="1">H11/H10*100</f>
        <v>100</v>
      </c>
      <c r="J11" s="32">
        <v>188000</v>
      </c>
      <c r="K11" s="31">
        <f t="shared" si="1"/>
        <v>96.410256410256409</v>
      </c>
      <c r="L11" s="32">
        <v>427000</v>
      </c>
      <c r="M11" s="31">
        <f t="shared" ref="M11:O11" si="2">L11/L10*100</f>
        <v>108.3756345177665</v>
      </c>
      <c r="N11" s="32">
        <v>115000</v>
      </c>
      <c r="O11" s="31">
        <f t="shared" si="2"/>
        <v>129.21348314606743</v>
      </c>
      <c r="P11" s="32">
        <v>32000</v>
      </c>
      <c r="Q11" s="31">
        <f t="shared" ref="Q11" si="3">P11/P10*100</f>
        <v>114.28571428571428</v>
      </c>
      <c r="R11" s="53" t="s">
        <v>23</v>
      </c>
      <c r="S11" s="53" t="s">
        <v>23</v>
      </c>
      <c r="T11" s="33" t="s">
        <v>33</v>
      </c>
      <c r="U11" s="33" t="s">
        <v>33</v>
      </c>
      <c r="V11" s="32">
        <v>204000</v>
      </c>
      <c r="W11" s="31">
        <f t="shared" ref="W11:Y16" si="4">V11/V10*100</f>
        <v>98.076923076923066</v>
      </c>
      <c r="X11" s="32">
        <v>315000</v>
      </c>
      <c r="Y11" s="31">
        <f t="shared" si="4"/>
        <v>130.70539419087137</v>
      </c>
      <c r="Z11" s="32">
        <v>2754000</v>
      </c>
      <c r="AA11" s="31">
        <f t="shared" ref="AA11" si="5">Z11/Z10*100</f>
        <v>106.95145631067962</v>
      </c>
      <c r="AB11" s="32">
        <v>541000</v>
      </c>
      <c r="AC11" s="31">
        <f t="shared" ref="AC11:AE11" si="6">AB11/AB10*100</f>
        <v>114.37632135306555</v>
      </c>
      <c r="AD11" s="32">
        <v>47000</v>
      </c>
      <c r="AE11" s="31">
        <f t="shared" si="6"/>
        <v>106.81818181818181</v>
      </c>
      <c r="AF11" s="32">
        <v>22000</v>
      </c>
      <c r="AG11" s="31">
        <f t="shared" ref="AG11:AI11" si="7">AF11/AF10*100</f>
        <v>95.652173913043484</v>
      </c>
      <c r="AH11" s="32">
        <v>775000</v>
      </c>
      <c r="AI11" s="31">
        <f t="shared" si="7"/>
        <v>107.19225449515906</v>
      </c>
      <c r="AJ11" s="32">
        <v>68000</v>
      </c>
      <c r="AK11" s="31">
        <f t="shared" ref="AK11" si="8">AJ11/AJ10*100</f>
        <v>93.150684931506845</v>
      </c>
      <c r="AL11" s="33" t="s">
        <v>38</v>
      </c>
      <c r="AM11" s="33" t="s">
        <v>38</v>
      </c>
      <c r="AN11" s="32">
        <v>262000</v>
      </c>
      <c r="AO11" s="31">
        <f t="shared" ref="AO11:AQ12" si="9">AN11/AN10*100</f>
        <v>138.62433862433863</v>
      </c>
      <c r="AP11" s="32">
        <v>43000</v>
      </c>
      <c r="AQ11" s="31">
        <f t="shared" si="9"/>
        <v>143.33333333333334</v>
      </c>
      <c r="AR11" s="32">
        <v>7000</v>
      </c>
      <c r="AS11" s="31">
        <f t="shared" ref="AS11:AU11" si="10">AR11/AR10*100</f>
        <v>100</v>
      </c>
      <c r="AT11" s="32">
        <v>1765000</v>
      </c>
      <c r="AU11" s="31">
        <f t="shared" si="10"/>
        <v>112.99615877080666</v>
      </c>
      <c r="AV11" s="32">
        <v>2717000</v>
      </c>
      <c r="AW11" s="31">
        <f t="shared" ref="AW11" si="11">AV11/AV10*100</f>
        <v>99.052132701421797</v>
      </c>
      <c r="AX11" s="32">
        <v>1089000</v>
      </c>
      <c r="AY11" s="31">
        <f t="shared" ref="AY11:BA11" si="12">AX11/AX10*100</f>
        <v>92.759795570698472</v>
      </c>
      <c r="AZ11" s="32">
        <v>789000</v>
      </c>
      <c r="BA11" s="31">
        <f t="shared" si="12"/>
        <v>99.245283018867923</v>
      </c>
      <c r="BB11" s="32">
        <v>2365000</v>
      </c>
      <c r="BC11" s="31">
        <f t="shared" ref="BC11:BE11" si="13">BB11/BB10*100</f>
        <v>132.6416152551879</v>
      </c>
      <c r="BD11" s="32">
        <v>238000</v>
      </c>
      <c r="BE11" s="31">
        <f t="shared" si="13"/>
        <v>108.67579908675799</v>
      </c>
      <c r="BF11" s="32">
        <v>876000</v>
      </c>
      <c r="BG11" s="31">
        <f t="shared" ref="BG11:BI11" si="14">BF11/BF10*100</f>
        <v>102.57611241217799</v>
      </c>
      <c r="BH11" s="32">
        <v>154000</v>
      </c>
      <c r="BI11" s="31">
        <f t="shared" si="14"/>
        <v>114.92537313432835</v>
      </c>
      <c r="BJ11" s="32">
        <v>5511000</v>
      </c>
      <c r="BK11" s="31">
        <f t="shared" ref="BK11" si="15">BJ11/BJ10*100</f>
        <v>111.13127646702965</v>
      </c>
      <c r="BL11" s="32">
        <v>1296000</v>
      </c>
      <c r="BM11" s="31">
        <f t="shared" ref="BM11:BO11" si="16">BL11/BL10*100</f>
        <v>114.38658428949691</v>
      </c>
      <c r="BN11" s="32">
        <v>197000</v>
      </c>
      <c r="BO11" s="31">
        <f t="shared" si="16"/>
        <v>153.90625</v>
      </c>
      <c r="BP11" s="32">
        <v>62000</v>
      </c>
      <c r="BQ11" s="31">
        <f t="shared" ref="BQ11:BS11" si="17">BP11/BP10*100</f>
        <v>100</v>
      </c>
      <c r="BR11" s="32">
        <v>223000</v>
      </c>
      <c r="BS11" s="31">
        <f t="shared" si="17"/>
        <v>110.3960396039604</v>
      </c>
      <c r="BT11" s="32">
        <v>1380000</v>
      </c>
      <c r="BU11" s="31">
        <f t="shared" ref="BU11:BW11" si="18">BT11/BT10*100</f>
        <v>95.899930507296745</v>
      </c>
      <c r="BV11" s="32">
        <v>354000</v>
      </c>
      <c r="BW11" s="31">
        <f t="shared" si="18"/>
        <v>98.607242339832865</v>
      </c>
      <c r="BX11" s="32">
        <v>183000</v>
      </c>
      <c r="BY11" s="31">
        <f t="shared" ref="BY11:CA11" si="19">BX11/BX10*100</f>
        <v>117.30769230769231</v>
      </c>
      <c r="BZ11" s="32">
        <v>767000</v>
      </c>
      <c r="CA11" s="31">
        <f t="shared" si="19"/>
        <v>90.876777251184834</v>
      </c>
      <c r="CB11" s="34">
        <v>17209000</v>
      </c>
      <c r="CC11" s="35">
        <f t="shared" ref="CC11" si="20">CB11/CB10*100</f>
        <v>106.4781586437322</v>
      </c>
    </row>
    <row r="12" spans="2:81" s="4" customFormat="1" hidden="1">
      <c r="B12" s="15">
        <v>2005</v>
      </c>
      <c r="C12" s="19">
        <v>17</v>
      </c>
      <c r="D12" s="36">
        <v>1052000</v>
      </c>
      <c r="E12" s="31">
        <f t="shared" si="0"/>
        <v>93.67764915405165</v>
      </c>
      <c r="F12" s="37">
        <v>330000</v>
      </c>
      <c r="G12" s="31">
        <f t="shared" si="0"/>
        <v>105.76923076923077</v>
      </c>
      <c r="H12" s="37">
        <v>38000</v>
      </c>
      <c r="I12" s="31">
        <f t="shared" ref="I12:K12" si="21">H12/H11*100</f>
        <v>100</v>
      </c>
      <c r="J12" s="37">
        <v>216000</v>
      </c>
      <c r="K12" s="31">
        <f t="shared" si="21"/>
        <v>114.89361702127661</v>
      </c>
      <c r="L12" s="37">
        <v>463000</v>
      </c>
      <c r="M12" s="31">
        <f t="shared" ref="M12:O12" si="22">L12/L11*100</f>
        <v>108.43091334894615</v>
      </c>
      <c r="N12" s="37">
        <v>142000</v>
      </c>
      <c r="O12" s="31">
        <f t="shared" si="22"/>
        <v>123.47826086956522</v>
      </c>
      <c r="P12" s="37">
        <v>28000</v>
      </c>
      <c r="Q12" s="31">
        <f t="shared" ref="Q12" si="23">P12/P11*100</f>
        <v>87.5</v>
      </c>
      <c r="R12" s="53" t="s">
        <v>23</v>
      </c>
      <c r="S12" s="53" t="s">
        <v>23</v>
      </c>
      <c r="T12" s="38" t="s">
        <v>33</v>
      </c>
      <c r="U12" s="38" t="s">
        <v>33</v>
      </c>
      <c r="V12" s="37">
        <v>211000</v>
      </c>
      <c r="W12" s="31">
        <f t="shared" si="4"/>
        <v>103.43137254901961</v>
      </c>
      <c r="X12" s="37">
        <v>254000</v>
      </c>
      <c r="Y12" s="31">
        <f t="shared" si="4"/>
        <v>80.634920634920633</v>
      </c>
      <c r="Z12" s="37">
        <v>2734000</v>
      </c>
      <c r="AA12" s="31">
        <f t="shared" ref="AA12" si="24">Z12/Z11*100</f>
        <v>99.273783587509072</v>
      </c>
      <c r="AB12" s="37">
        <v>559000</v>
      </c>
      <c r="AC12" s="31">
        <f t="shared" ref="AC12:AE12" si="25">AB12/AB11*100</f>
        <v>103.32717190388169</v>
      </c>
      <c r="AD12" s="37">
        <v>54000</v>
      </c>
      <c r="AE12" s="31">
        <f t="shared" si="25"/>
        <v>114.89361702127661</v>
      </c>
      <c r="AF12" s="37">
        <v>19000</v>
      </c>
      <c r="AG12" s="31">
        <f t="shared" ref="AG12:AI12" si="26">AF12/AF11*100</f>
        <v>86.36363636363636</v>
      </c>
      <c r="AH12" s="37">
        <v>697000</v>
      </c>
      <c r="AI12" s="31">
        <f t="shared" si="26"/>
        <v>89.935483870967744</v>
      </c>
      <c r="AJ12" s="37">
        <v>37000</v>
      </c>
      <c r="AK12" s="31">
        <f t="shared" ref="AK12" si="27">AJ12/AJ11*100</f>
        <v>54.411764705882348</v>
      </c>
      <c r="AL12" s="37">
        <v>138000</v>
      </c>
      <c r="AM12" s="33" t="s">
        <v>38</v>
      </c>
      <c r="AN12" s="37">
        <v>277000</v>
      </c>
      <c r="AO12" s="31">
        <f t="shared" si="9"/>
        <v>105.72519083969465</v>
      </c>
      <c r="AP12" s="37">
        <v>40000</v>
      </c>
      <c r="AQ12" s="31">
        <f t="shared" si="9"/>
        <v>93.023255813953483</v>
      </c>
      <c r="AR12" s="37">
        <v>7000</v>
      </c>
      <c r="AS12" s="31">
        <f t="shared" ref="AS12:AU12" si="28">AR12/AR11*100</f>
        <v>100</v>
      </c>
      <c r="AT12" s="37">
        <v>1828000</v>
      </c>
      <c r="AU12" s="31">
        <f t="shared" si="28"/>
        <v>103.56940509915013</v>
      </c>
      <c r="AV12" s="37">
        <v>2896000</v>
      </c>
      <c r="AW12" s="31">
        <f t="shared" ref="AW12" si="29">AV12/AV11*100</f>
        <v>106.58814869341184</v>
      </c>
      <c r="AX12" s="37">
        <v>1030000</v>
      </c>
      <c r="AY12" s="31">
        <f t="shared" ref="AY12:BA12" si="30">AX12/AX11*100</f>
        <v>94.582185491276405</v>
      </c>
      <c r="AZ12" s="37">
        <v>850000</v>
      </c>
      <c r="BA12" s="31">
        <f t="shared" si="30"/>
        <v>107.73130544993663</v>
      </c>
      <c r="BB12" s="37">
        <v>2648000</v>
      </c>
      <c r="BC12" s="31">
        <f t="shared" ref="BC12:BE12" si="31">BB12/BB11*100</f>
        <v>111.96617336152219</v>
      </c>
      <c r="BD12" s="37">
        <v>204000</v>
      </c>
      <c r="BE12" s="31">
        <f t="shared" si="31"/>
        <v>85.714285714285708</v>
      </c>
      <c r="BF12" s="37">
        <v>743000</v>
      </c>
      <c r="BG12" s="31">
        <f t="shared" ref="BG12:BI12" si="32">BF12/BF11*100</f>
        <v>84.817351598173516</v>
      </c>
      <c r="BH12" s="37">
        <v>110000</v>
      </c>
      <c r="BI12" s="31">
        <f t="shared" si="32"/>
        <v>71.428571428571431</v>
      </c>
      <c r="BJ12" s="37">
        <v>5585000</v>
      </c>
      <c r="BK12" s="31">
        <f t="shared" ref="BK12" si="33">BJ12/BJ11*100</f>
        <v>101.34276900743966</v>
      </c>
      <c r="BL12" s="37">
        <v>1428000</v>
      </c>
      <c r="BM12" s="31">
        <f t="shared" ref="BM12:BO12" si="34">BL12/BL11*100</f>
        <v>110.18518518518519</v>
      </c>
      <c r="BN12" s="37">
        <v>230000</v>
      </c>
      <c r="BO12" s="31">
        <f t="shared" si="34"/>
        <v>116.75126903553299</v>
      </c>
      <c r="BP12" s="37">
        <v>59000</v>
      </c>
      <c r="BQ12" s="31">
        <f t="shared" ref="BQ12:BS12" si="35">BP12/BP11*100</f>
        <v>95.161290322580655</v>
      </c>
      <c r="BR12" s="37">
        <v>312000</v>
      </c>
      <c r="BS12" s="31">
        <f t="shared" si="35"/>
        <v>139.91031390134529</v>
      </c>
      <c r="BT12" s="37">
        <v>1650000</v>
      </c>
      <c r="BU12" s="31">
        <f t="shared" ref="BU12:BW12" si="36">BT12/BT11*100</f>
        <v>119.56521739130434</v>
      </c>
      <c r="BV12" s="37">
        <v>390000</v>
      </c>
      <c r="BW12" s="31">
        <f t="shared" si="36"/>
        <v>110.16949152542372</v>
      </c>
      <c r="BX12" s="37">
        <v>157000</v>
      </c>
      <c r="BY12" s="31">
        <f t="shared" ref="BY12:CA12" si="37">BX12/BX11*100</f>
        <v>85.792349726775953</v>
      </c>
      <c r="BZ12" s="37">
        <v>577000</v>
      </c>
      <c r="CA12" s="31">
        <f t="shared" si="37"/>
        <v>75.228161668839633</v>
      </c>
      <c r="CB12" s="39">
        <v>17846000</v>
      </c>
      <c r="CC12" s="35">
        <f t="shared" ref="CC12" si="38">CB12/CB11*100</f>
        <v>103.7015515137428</v>
      </c>
    </row>
    <row r="13" spans="2:81" s="4" customFormat="1" hidden="1">
      <c r="B13" s="16">
        <v>2006</v>
      </c>
      <c r="C13" s="20">
        <v>18</v>
      </c>
      <c r="D13" s="40">
        <v>991000</v>
      </c>
      <c r="E13" s="41">
        <f t="shared" si="0"/>
        <v>94.201520912547537</v>
      </c>
      <c r="F13" s="42">
        <v>344000</v>
      </c>
      <c r="G13" s="41">
        <f t="shared" si="0"/>
        <v>104.24242424242425</v>
      </c>
      <c r="H13" s="42">
        <v>40000</v>
      </c>
      <c r="I13" s="41">
        <f t="shared" ref="I13:K13" si="39">H13/H12*100</f>
        <v>105.26315789473684</v>
      </c>
      <c r="J13" s="42">
        <v>198000</v>
      </c>
      <c r="K13" s="41">
        <f t="shared" si="39"/>
        <v>91.666666666666657</v>
      </c>
      <c r="L13" s="42">
        <v>432000</v>
      </c>
      <c r="M13" s="41">
        <f t="shared" ref="M13:O13" si="40">L13/L12*100</f>
        <v>93.30453563714903</v>
      </c>
      <c r="N13" s="42">
        <v>138000</v>
      </c>
      <c r="O13" s="41">
        <f t="shared" si="40"/>
        <v>97.183098591549296</v>
      </c>
      <c r="P13" s="42">
        <v>29000</v>
      </c>
      <c r="Q13" s="41">
        <f t="shared" ref="Q13" si="41">P13/P12*100</f>
        <v>103.57142857142858</v>
      </c>
      <c r="R13" s="54" t="s">
        <v>23</v>
      </c>
      <c r="S13" s="54" t="s">
        <v>23</v>
      </c>
      <c r="T13" s="43" t="s">
        <v>33</v>
      </c>
      <c r="U13" s="43" t="s">
        <v>33</v>
      </c>
      <c r="V13" s="42">
        <v>223000</v>
      </c>
      <c r="W13" s="41">
        <f t="shared" si="4"/>
        <v>105.68720379146919</v>
      </c>
      <c r="X13" s="42">
        <v>240000</v>
      </c>
      <c r="Y13" s="41">
        <f t="shared" si="4"/>
        <v>94.488188976377955</v>
      </c>
      <c r="Z13" s="42">
        <v>2635000</v>
      </c>
      <c r="AA13" s="41">
        <f t="shared" ref="AA13" si="42">Z13/Z12*100</f>
        <v>96.378931967812733</v>
      </c>
      <c r="AB13" s="42">
        <v>557000</v>
      </c>
      <c r="AC13" s="41">
        <f t="shared" ref="AC13:AE13" si="43">AB13/AB12*100</f>
        <v>99.642218246869405</v>
      </c>
      <c r="AD13" s="42">
        <v>40000</v>
      </c>
      <c r="AE13" s="41">
        <f t="shared" si="43"/>
        <v>74.074074074074076</v>
      </c>
      <c r="AF13" s="42">
        <v>19000</v>
      </c>
      <c r="AG13" s="41">
        <f t="shared" ref="AG13:AI13" si="44">AF13/AF12*100</f>
        <v>100</v>
      </c>
      <c r="AH13" s="42">
        <v>686000</v>
      </c>
      <c r="AI13" s="41">
        <f t="shared" si="44"/>
        <v>98.42180774748924</v>
      </c>
      <c r="AJ13" s="42">
        <v>29000</v>
      </c>
      <c r="AK13" s="41">
        <f t="shared" ref="AK13:AM13" si="45">AJ13/AJ12*100</f>
        <v>78.378378378378372</v>
      </c>
      <c r="AL13" s="42">
        <v>168000</v>
      </c>
      <c r="AM13" s="41">
        <f t="shared" si="45"/>
        <v>121.73913043478262</v>
      </c>
      <c r="AN13" s="42">
        <v>212000</v>
      </c>
      <c r="AO13" s="41">
        <f t="shared" ref="AO13:AQ13" si="46">AN13/AN12*100</f>
        <v>76.53429602888086</v>
      </c>
      <c r="AP13" s="42">
        <v>16000</v>
      </c>
      <c r="AQ13" s="41">
        <f t="shared" si="46"/>
        <v>40</v>
      </c>
      <c r="AR13" s="42">
        <v>7000</v>
      </c>
      <c r="AS13" s="41">
        <f t="shared" ref="AS13:AU13" si="47">AR13/AR12*100</f>
        <v>100</v>
      </c>
      <c r="AT13" s="42">
        <v>1734000</v>
      </c>
      <c r="AU13" s="41">
        <f t="shared" si="47"/>
        <v>94.857768052516406</v>
      </c>
      <c r="AV13" s="42">
        <v>2930000</v>
      </c>
      <c r="AW13" s="41">
        <f t="shared" ref="AW13" si="48">AV13/AV12*100</f>
        <v>101.17403314917127</v>
      </c>
      <c r="AX13" s="42">
        <v>954000</v>
      </c>
      <c r="AY13" s="41">
        <f t="shared" ref="AY13:BA13" si="49">AX13/AX12*100</f>
        <v>92.621359223300971</v>
      </c>
      <c r="AZ13" s="42">
        <v>914000</v>
      </c>
      <c r="BA13" s="41">
        <f t="shared" si="49"/>
        <v>107.52941176470587</v>
      </c>
      <c r="BB13" s="42">
        <v>2440000</v>
      </c>
      <c r="BC13" s="41">
        <f t="shared" ref="BC13:BE13" si="50">BB13/BB12*100</f>
        <v>92.145015105740185</v>
      </c>
      <c r="BD13" s="42">
        <v>194000</v>
      </c>
      <c r="BE13" s="41">
        <f t="shared" si="50"/>
        <v>95.098039215686271</v>
      </c>
      <c r="BF13" s="42">
        <v>803000</v>
      </c>
      <c r="BG13" s="41">
        <f t="shared" ref="BG13:BI13" si="51">BF13/BF12*100</f>
        <v>108.07537012113056</v>
      </c>
      <c r="BH13" s="42">
        <v>144000</v>
      </c>
      <c r="BI13" s="41">
        <f t="shared" si="51"/>
        <v>130.90909090909091</v>
      </c>
      <c r="BJ13" s="42">
        <v>5449000</v>
      </c>
      <c r="BK13" s="41">
        <f t="shared" ref="BK13" si="52">BJ13/BJ12*100</f>
        <v>97.564905998209497</v>
      </c>
      <c r="BL13" s="42">
        <v>1802000</v>
      </c>
      <c r="BM13" s="41">
        <f t="shared" ref="BM13:BO13" si="53">BL13/BL12*100</f>
        <v>126.19047619047619</v>
      </c>
      <c r="BN13" s="42">
        <v>209000</v>
      </c>
      <c r="BO13" s="41">
        <f t="shared" si="53"/>
        <v>90.869565217391298</v>
      </c>
      <c r="BP13" s="42">
        <v>55000</v>
      </c>
      <c r="BQ13" s="41">
        <f t="shared" ref="BQ13:BS13" si="54">BP13/BP12*100</f>
        <v>93.220338983050837</v>
      </c>
      <c r="BR13" s="42">
        <v>389000</v>
      </c>
      <c r="BS13" s="41">
        <f t="shared" si="54"/>
        <v>124.67948717948718</v>
      </c>
      <c r="BT13" s="42">
        <v>1574000</v>
      </c>
      <c r="BU13" s="41">
        <f t="shared" ref="BU13:BW13" si="55">BT13/BT12*100</f>
        <v>95.393939393939391</v>
      </c>
      <c r="BV13" s="42">
        <v>396000</v>
      </c>
      <c r="BW13" s="41">
        <f t="shared" si="55"/>
        <v>101.53846153846153</v>
      </c>
      <c r="BX13" s="42">
        <v>152000</v>
      </c>
      <c r="BY13" s="41">
        <f t="shared" ref="BY13:CA13" si="56">BX13/BX12*100</f>
        <v>96.815286624203821</v>
      </c>
      <c r="BZ13" s="42">
        <v>607000</v>
      </c>
      <c r="CA13" s="41">
        <f t="shared" si="56"/>
        <v>105.19930675909879</v>
      </c>
      <c r="CB13" s="44">
        <v>17932000</v>
      </c>
      <c r="CC13" s="45">
        <f t="shared" ref="CC13" si="57">CB13/CB12*100</f>
        <v>100.48190070604058</v>
      </c>
    </row>
    <row r="14" spans="2:81" s="4" customFormat="1" hidden="1">
      <c r="B14" s="14">
        <v>2007</v>
      </c>
      <c r="C14" s="18">
        <v>19</v>
      </c>
      <c r="D14" s="30">
        <v>1166000</v>
      </c>
      <c r="E14" s="31">
        <f t="shared" si="0"/>
        <v>117.65893037336023</v>
      </c>
      <c r="F14" s="32">
        <v>400000</v>
      </c>
      <c r="G14" s="31">
        <f t="shared" si="0"/>
        <v>116.27906976744187</v>
      </c>
      <c r="H14" s="32">
        <v>34000</v>
      </c>
      <c r="I14" s="31">
        <f t="shared" ref="I14:K14" si="58">H14/H13*100</f>
        <v>85</v>
      </c>
      <c r="J14" s="32">
        <v>257000</v>
      </c>
      <c r="K14" s="31">
        <f t="shared" si="58"/>
        <v>129.79797979797979</v>
      </c>
      <c r="L14" s="32">
        <v>428000</v>
      </c>
      <c r="M14" s="31">
        <f t="shared" ref="M14:O14" si="59">L14/L13*100</f>
        <v>99.074074074074076</v>
      </c>
      <c r="N14" s="32">
        <v>124000</v>
      </c>
      <c r="O14" s="31">
        <f t="shared" si="59"/>
        <v>89.85507246376811</v>
      </c>
      <c r="P14" s="32">
        <v>28000</v>
      </c>
      <c r="Q14" s="31">
        <f t="shared" ref="Q14" si="60">P14/P13*100</f>
        <v>96.551724137931032</v>
      </c>
      <c r="R14" s="53" t="s">
        <v>23</v>
      </c>
      <c r="S14" s="53" t="s">
        <v>23</v>
      </c>
      <c r="T14" s="33" t="s">
        <v>33</v>
      </c>
      <c r="U14" s="33" t="s">
        <v>33</v>
      </c>
      <c r="V14" s="32">
        <v>188000</v>
      </c>
      <c r="W14" s="31">
        <f t="shared" si="4"/>
        <v>84.304932735426007</v>
      </c>
      <c r="X14" s="32">
        <v>257000</v>
      </c>
      <c r="Y14" s="31">
        <f t="shared" si="4"/>
        <v>107.08333333333333</v>
      </c>
      <c r="Z14" s="32">
        <v>2882000</v>
      </c>
      <c r="AA14" s="31">
        <f t="shared" ref="AA14" si="61">Z14/Z13*100</f>
        <v>109.37381404174573</v>
      </c>
      <c r="AB14" s="32">
        <v>580000</v>
      </c>
      <c r="AC14" s="31">
        <f t="shared" ref="AC14:AE14" si="62">AB14/AB13*100</f>
        <v>104.12926391382406</v>
      </c>
      <c r="AD14" s="32">
        <v>86000</v>
      </c>
      <c r="AE14" s="31">
        <f t="shared" si="62"/>
        <v>215</v>
      </c>
      <c r="AF14" s="32">
        <v>13000</v>
      </c>
      <c r="AG14" s="31">
        <f t="shared" ref="AG14:AI14" si="63">AF14/AF13*100</f>
        <v>68.421052631578945</v>
      </c>
      <c r="AH14" s="32">
        <v>646000</v>
      </c>
      <c r="AI14" s="31">
        <f t="shared" si="63"/>
        <v>94.169096209912539</v>
      </c>
      <c r="AJ14" s="32">
        <v>38000</v>
      </c>
      <c r="AK14" s="31">
        <f t="shared" ref="AK14:AM14" si="64">AJ14/AJ13*100</f>
        <v>131.0344827586207</v>
      </c>
      <c r="AL14" s="32">
        <v>199000</v>
      </c>
      <c r="AM14" s="31">
        <f t="shared" si="64"/>
        <v>118.45238095238095</v>
      </c>
      <c r="AN14" s="32">
        <v>201000</v>
      </c>
      <c r="AO14" s="31">
        <f t="shared" ref="AO14:AQ14" si="65">AN14/AN13*100</f>
        <v>94.811320754716974</v>
      </c>
      <c r="AP14" s="32">
        <v>14000</v>
      </c>
      <c r="AQ14" s="31">
        <f t="shared" si="65"/>
        <v>87.5</v>
      </c>
      <c r="AR14" s="32">
        <v>10000</v>
      </c>
      <c r="AS14" s="31">
        <f t="shared" ref="AS14:AU14" si="66">AR14/AR13*100</f>
        <v>142.85714285714286</v>
      </c>
      <c r="AT14" s="32">
        <v>1787000</v>
      </c>
      <c r="AU14" s="31">
        <f t="shared" si="66"/>
        <v>103.0565167243368</v>
      </c>
      <c r="AV14" s="32">
        <v>2909000</v>
      </c>
      <c r="AW14" s="31">
        <f t="shared" ref="AW14" si="67">AV14/AV13*100</f>
        <v>99.283276450511948</v>
      </c>
      <c r="AX14" s="32">
        <v>961000</v>
      </c>
      <c r="AY14" s="31">
        <f t="shared" ref="AY14:BA14" si="68">AX14/AX13*100</f>
        <v>100.73375262054508</v>
      </c>
      <c r="AZ14" s="32">
        <v>973000</v>
      </c>
      <c r="BA14" s="31">
        <f t="shared" si="68"/>
        <v>106.45514223194748</v>
      </c>
      <c r="BB14" s="32">
        <v>2467000</v>
      </c>
      <c r="BC14" s="31">
        <f t="shared" ref="BC14:BE14" si="69">BB14/BB13*100</f>
        <v>101.10655737704919</v>
      </c>
      <c r="BD14" s="32">
        <v>240000</v>
      </c>
      <c r="BE14" s="31">
        <f t="shared" si="69"/>
        <v>123.71134020618557</v>
      </c>
      <c r="BF14" s="32">
        <v>894000</v>
      </c>
      <c r="BG14" s="31">
        <f t="shared" ref="BG14:BI14" si="70">BF14/BF13*100</f>
        <v>111.33250311332503</v>
      </c>
      <c r="BH14" s="32">
        <v>162000</v>
      </c>
      <c r="BI14" s="31">
        <f t="shared" si="70"/>
        <v>112.5</v>
      </c>
      <c r="BJ14" s="32">
        <v>5697000</v>
      </c>
      <c r="BK14" s="31">
        <f t="shared" ref="BK14" si="71">BJ14/BJ13*100</f>
        <v>104.55129381537898</v>
      </c>
      <c r="BL14" s="32">
        <v>1924000</v>
      </c>
      <c r="BM14" s="31">
        <f t="shared" ref="BM14:BO14" si="72">BL14/BL13*100</f>
        <v>106.77025527192008</v>
      </c>
      <c r="BN14" s="32">
        <v>171000</v>
      </c>
      <c r="BO14" s="31">
        <f t="shared" si="72"/>
        <v>81.818181818181827</v>
      </c>
      <c r="BP14" s="32">
        <v>48000</v>
      </c>
      <c r="BQ14" s="31">
        <f t="shared" ref="BQ14:BS14" si="73">BP14/BP13*100</f>
        <v>87.272727272727266</v>
      </c>
      <c r="BR14" s="32">
        <v>405000</v>
      </c>
      <c r="BS14" s="31">
        <f t="shared" si="73"/>
        <v>104.11311053984575</v>
      </c>
      <c r="BT14" s="32">
        <v>1548000</v>
      </c>
      <c r="BU14" s="31">
        <f t="shared" ref="BU14:BW14" si="74">BT14/BT13*100</f>
        <v>98.348157560355787</v>
      </c>
      <c r="BV14" s="32">
        <v>444000</v>
      </c>
      <c r="BW14" s="31">
        <f t="shared" si="74"/>
        <v>112.12121212121211</v>
      </c>
      <c r="BX14" s="32">
        <v>139000</v>
      </c>
      <c r="BY14" s="31">
        <f t="shared" ref="BY14:CA14" si="75">BX14/BX13*100</f>
        <v>91.44736842105263</v>
      </c>
      <c r="BZ14" s="32">
        <v>574000</v>
      </c>
      <c r="CA14" s="31">
        <f t="shared" si="75"/>
        <v>94.563426688632617</v>
      </c>
      <c r="CB14" s="34">
        <v>18528000</v>
      </c>
      <c r="CC14" s="35">
        <f t="shared" ref="CC14" si="76">CB14/CB13*100</f>
        <v>103.32366718715147</v>
      </c>
    </row>
    <row r="15" spans="2:81" s="4" customFormat="1" hidden="1">
      <c r="B15" s="14">
        <v>2008</v>
      </c>
      <c r="C15" s="18">
        <v>20</v>
      </c>
      <c r="D15" s="30">
        <v>1258200</v>
      </c>
      <c r="E15" s="31">
        <f t="shared" si="0"/>
        <v>107.9073756432247</v>
      </c>
      <c r="F15" s="32">
        <v>386100</v>
      </c>
      <c r="G15" s="31">
        <f t="shared" si="0"/>
        <v>96.525000000000006</v>
      </c>
      <c r="H15" s="32">
        <v>35500</v>
      </c>
      <c r="I15" s="31">
        <f t="shared" ref="I15:K15" si="77">H15/H14*100</f>
        <v>104.41176470588236</v>
      </c>
      <c r="J15" s="32">
        <v>253400</v>
      </c>
      <c r="K15" s="31">
        <f t="shared" si="77"/>
        <v>98.599221789883273</v>
      </c>
      <c r="L15" s="32">
        <v>476100</v>
      </c>
      <c r="M15" s="31">
        <f t="shared" ref="M15:O15" si="78">L15/L14*100</f>
        <v>111.23831775700934</v>
      </c>
      <c r="N15" s="32">
        <v>133500</v>
      </c>
      <c r="O15" s="31">
        <f t="shared" si="78"/>
        <v>107.66129032258065</v>
      </c>
      <c r="P15" s="32">
        <v>31400</v>
      </c>
      <c r="Q15" s="31">
        <f t="shared" ref="Q15" si="79">P15/P14*100</f>
        <v>112.14285714285714</v>
      </c>
      <c r="R15" s="53" t="s">
        <v>23</v>
      </c>
      <c r="S15" s="53" t="s">
        <v>23</v>
      </c>
      <c r="T15" s="33" t="s">
        <v>33</v>
      </c>
      <c r="U15" s="33" t="s">
        <v>33</v>
      </c>
      <c r="V15" s="32">
        <v>195900</v>
      </c>
      <c r="W15" s="31">
        <f t="shared" si="4"/>
        <v>104.20212765957446</v>
      </c>
      <c r="X15" s="32">
        <v>258700</v>
      </c>
      <c r="Y15" s="31">
        <f t="shared" si="4"/>
        <v>100.66147859922179</v>
      </c>
      <c r="Z15" s="32">
        <v>3028800</v>
      </c>
      <c r="AA15" s="31">
        <f t="shared" ref="AA15" si="80">Z15/Z14*100</f>
        <v>105.09368494101319</v>
      </c>
      <c r="AB15" s="32">
        <v>515500</v>
      </c>
      <c r="AC15" s="31">
        <f t="shared" ref="AC15:AE15" si="81">AB15/AB14*100</f>
        <v>88.879310344827587</v>
      </c>
      <c r="AD15" s="32">
        <v>101000</v>
      </c>
      <c r="AE15" s="31">
        <f t="shared" si="81"/>
        <v>117.44186046511629</v>
      </c>
      <c r="AF15" s="32">
        <v>22600</v>
      </c>
      <c r="AG15" s="31">
        <f t="shared" ref="AG15:AI15" si="82">AF15/AF14*100</f>
        <v>173.84615384615384</v>
      </c>
      <c r="AH15" s="32">
        <v>496900</v>
      </c>
      <c r="AI15" s="31">
        <f t="shared" si="82"/>
        <v>76.919504643962838</v>
      </c>
      <c r="AJ15" s="32">
        <v>29400</v>
      </c>
      <c r="AK15" s="31">
        <f t="shared" ref="AK15:AM15" si="83">AJ15/AJ14*100</f>
        <v>77.368421052631575</v>
      </c>
      <c r="AL15" s="32">
        <v>185400</v>
      </c>
      <c r="AM15" s="31">
        <f t="shared" si="83"/>
        <v>93.165829145728637</v>
      </c>
      <c r="AN15" s="32">
        <v>168800</v>
      </c>
      <c r="AO15" s="31">
        <f t="shared" ref="AO15:AQ15" si="84">AN15/AN14*100</f>
        <v>83.980099502487562</v>
      </c>
      <c r="AP15" s="32">
        <v>46100</v>
      </c>
      <c r="AQ15" s="31">
        <f t="shared" si="84"/>
        <v>329.28571428571428</v>
      </c>
      <c r="AR15" s="32">
        <v>11300</v>
      </c>
      <c r="AS15" s="31">
        <f t="shared" ref="AS15:AU15" si="85">AR15/AR14*100</f>
        <v>112.99999999999999</v>
      </c>
      <c r="AT15" s="32">
        <v>1577000</v>
      </c>
      <c r="AU15" s="31">
        <f t="shared" si="85"/>
        <v>88.248461108002246</v>
      </c>
      <c r="AV15" s="32">
        <v>2906000</v>
      </c>
      <c r="AW15" s="31">
        <f t="shared" ref="AW15" si="86">AV15/AV14*100</f>
        <v>99.896871777243035</v>
      </c>
      <c r="AX15" s="32">
        <v>876600</v>
      </c>
      <c r="AY15" s="31">
        <f t="shared" ref="AY15:BA15" si="87">AX15/AX14*100</f>
        <v>91.217481789802292</v>
      </c>
      <c r="AZ15" s="32">
        <v>1029200</v>
      </c>
      <c r="BA15" s="31">
        <f t="shared" si="87"/>
        <v>105.775950668037</v>
      </c>
      <c r="BB15" s="32">
        <v>2362600</v>
      </c>
      <c r="BC15" s="31">
        <f t="shared" ref="BC15:BE15" si="88">BB15/BB14*100</f>
        <v>95.768139440616125</v>
      </c>
      <c r="BD15" s="32">
        <v>248100</v>
      </c>
      <c r="BE15" s="31">
        <f t="shared" si="88"/>
        <v>103.375</v>
      </c>
      <c r="BF15" s="32">
        <v>840200</v>
      </c>
      <c r="BG15" s="31">
        <f t="shared" ref="BG15:BI15" si="89">BF15/BF14*100</f>
        <v>93.982102908277412</v>
      </c>
      <c r="BH15" s="32">
        <v>172100</v>
      </c>
      <c r="BI15" s="31">
        <f t="shared" si="89"/>
        <v>106.23456790123458</v>
      </c>
      <c r="BJ15" s="32">
        <v>5528800</v>
      </c>
      <c r="BK15" s="31">
        <f t="shared" ref="BK15" si="90">BJ15/BJ14*100</f>
        <v>97.047568895910132</v>
      </c>
      <c r="BL15" s="32">
        <v>2015700</v>
      </c>
      <c r="BM15" s="31">
        <f t="shared" ref="BM15:BO15" si="91">BL15/BL14*100</f>
        <v>104.76611226611227</v>
      </c>
      <c r="BN15" s="32">
        <v>164900</v>
      </c>
      <c r="BO15" s="31">
        <f t="shared" si="91"/>
        <v>96.432748538011694</v>
      </c>
      <c r="BP15" s="32">
        <v>43300</v>
      </c>
      <c r="BQ15" s="31">
        <f t="shared" ref="BQ15:BS15" si="92">BP15/BP14*100</f>
        <v>90.208333333333329</v>
      </c>
      <c r="BR15" s="32">
        <v>440900</v>
      </c>
      <c r="BS15" s="31">
        <f t="shared" si="92"/>
        <v>108.8641975308642</v>
      </c>
      <c r="BT15" s="32">
        <v>1734100</v>
      </c>
      <c r="BU15" s="31">
        <f t="shared" ref="BU15:BW15" si="93">BT15/BT14*100</f>
        <v>112.02196382428941</v>
      </c>
      <c r="BV15" s="32">
        <v>489100</v>
      </c>
      <c r="BW15" s="31">
        <f t="shared" si="93"/>
        <v>110.15765765765767</v>
      </c>
      <c r="BX15" s="32">
        <v>123700</v>
      </c>
      <c r="BY15" s="31">
        <f t="shared" ref="BY15:CA15" si="94">BX15/BX14*100</f>
        <v>88.992805755395693</v>
      </c>
      <c r="BZ15" s="32">
        <v>254700</v>
      </c>
      <c r="CA15" s="31">
        <f t="shared" si="94"/>
        <v>44.372822299651567</v>
      </c>
      <c r="CB15" s="34">
        <v>18307000</v>
      </c>
      <c r="CC15" s="35">
        <f t="shared" ref="CC15" si="95">CB15/CB14*100</f>
        <v>98.807210708117438</v>
      </c>
    </row>
    <row r="16" spans="2:81" s="4" customFormat="1" hidden="1">
      <c r="B16" s="14">
        <v>2009</v>
      </c>
      <c r="C16" s="18">
        <v>21</v>
      </c>
      <c r="D16" s="30">
        <v>1297100</v>
      </c>
      <c r="E16" s="31">
        <f t="shared" si="0"/>
        <v>103.09171832776983</v>
      </c>
      <c r="F16" s="32">
        <v>513100</v>
      </c>
      <c r="G16" s="31">
        <f t="shared" si="0"/>
        <v>132.89303289303288</v>
      </c>
      <c r="H16" s="32">
        <v>26800</v>
      </c>
      <c r="I16" s="31">
        <f t="shared" ref="I16:K16" si="96">H16/H15*100</f>
        <v>75.492957746478879</v>
      </c>
      <c r="J16" s="32">
        <v>240500</v>
      </c>
      <c r="K16" s="31">
        <f t="shared" si="96"/>
        <v>94.909234411996849</v>
      </c>
      <c r="L16" s="32">
        <v>457500</v>
      </c>
      <c r="M16" s="31">
        <f t="shared" ref="M16:O16" si="97">L16/L15*100</f>
        <v>96.093257718966612</v>
      </c>
      <c r="N16" s="32">
        <v>145200</v>
      </c>
      <c r="O16" s="31">
        <f t="shared" si="97"/>
        <v>108.76404494382021</v>
      </c>
      <c r="P16" s="32">
        <v>39500</v>
      </c>
      <c r="Q16" s="31">
        <f t="shared" ref="Q16" si="98">P16/P15*100</f>
        <v>125.79617834394905</v>
      </c>
      <c r="R16" s="53" t="s">
        <v>23</v>
      </c>
      <c r="S16" s="53" t="s">
        <v>23</v>
      </c>
      <c r="T16" s="32">
        <v>64600</v>
      </c>
      <c r="U16" s="33" t="s">
        <v>33</v>
      </c>
      <c r="V16" s="32">
        <v>206500</v>
      </c>
      <c r="W16" s="31">
        <f t="shared" si="4"/>
        <v>105.41092394078611</v>
      </c>
      <c r="X16" s="32">
        <v>258000</v>
      </c>
      <c r="Y16" s="31">
        <f t="shared" si="4"/>
        <v>99.729416312330883</v>
      </c>
      <c r="Z16" s="32">
        <v>3248800</v>
      </c>
      <c r="AA16" s="31">
        <f t="shared" ref="AA16" si="99">Z16/Z15*100</f>
        <v>107.26360274696249</v>
      </c>
      <c r="AB16" s="32">
        <v>498800</v>
      </c>
      <c r="AC16" s="31">
        <f t="shared" ref="AC16:AE16" si="100">AB16/AB15*100</f>
        <v>96.760426770126102</v>
      </c>
      <c r="AD16" s="32">
        <v>99900</v>
      </c>
      <c r="AE16" s="31">
        <f t="shared" si="100"/>
        <v>98.910891089108915</v>
      </c>
      <c r="AF16" s="32">
        <v>27800</v>
      </c>
      <c r="AG16" s="31">
        <f t="shared" ref="AG16:AI16" si="101">AF16/AF15*100</f>
        <v>123.00884955752211</v>
      </c>
      <c r="AH16" s="32">
        <v>471900</v>
      </c>
      <c r="AI16" s="31">
        <f t="shared" si="101"/>
        <v>94.968806600925731</v>
      </c>
      <c r="AJ16" s="32">
        <v>33100</v>
      </c>
      <c r="AK16" s="31">
        <f t="shared" ref="AK16:AM16" si="102">AJ16/AJ15*100</f>
        <v>112.58503401360545</v>
      </c>
      <c r="AL16" s="32">
        <v>126900</v>
      </c>
      <c r="AM16" s="31">
        <f t="shared" si="102"/>
        <v>68.446601941747574</v>
      </c>
      <c r="AN16" s="32">
        <v>131400</v>
      </c>
      <c r="AO16" s="31">
        <f t="shared" ref="AO16:AQ16" si="103">AN16/AN15*100</f>
        <v>77.843601895734594</v>
      </c>
      <c r="AP16" s="32">
        <v>52400</v>
      </c>
      <c r="AQ16" s="31">
        <f t="shared" si="103"/>
        <v>113.66594360086768</v>
      </c>
      <c r="AR16" s="32">
        <v>11100</v>
      </c>
      <c r="AS16" s="31">
        <f t="shared" ref="AS16:AU16" si="104">AR16/AR15*100</f>
        <v>98.230088495575217</v>
      </c>
      <c r="AT16" s="32">
        <v>1453300</v>
      </c>
      <c r="AU16" s="31">
        <f t="shared" si="104"/>
        <v>92.155992390615097</v>
      </c>
      <c r="AV16" s="32">
        <v>2903100</v>
      </c>
      <c r="AW16" s="31">
        <f t="shared" ref="AW16" si="105">AV16/AV15*100</f>
        <v>99.900206469373714</v>
      </c>
      <c r="AX16" s="32">
        <v>813000</v>
      </c>
      <c r="AY16" s="31">
        <f t="shared" ref="AY16:BA16" si="106">AX16/AX15*100</f>
        <v>92.744695414099937</v>
      </c>
      <c r="AZ16" s="32">
        <v>1051300</v>
      </c>
      <c r="BA16" s="31">
        <f t="shared" si="106"/>
        <v>102.14729887291101</v>
      </c>
      <c r="BB16" s="32">
        <v>2241200</v>
      </c>
      <c r="BC16" s="31">
        <f t="shared" ref="BC16:BE16" si="107">BB16/BB15*100</f>
        <v>94.861593160077888</v>
      </c>
      <c r="BD16" s="32">
        <v>229200</v>
      </c>
      <c r="BE16" s="31">
        <f t="shared" si="107"/>
        <v>92.382103990326485</v>
      </c>
      <c r="BF16" s="32">
        <v>711600</v>
      </c>
      <c r="BG16" s="31">
        <f t="shared" ref="BG16:BI16" si="108">BF16/BF15*100</f>
        <v>84.694120447512503</v>
      </c>
      <c r="BH16" s="32">
        <v>158800</v>
      </c>
      <c r="BI16" s="31">
        <f t="shared" si="108"/>
        <v>92.271934921557232</v>
      </c>
      <c r="BJ16" s="32">
        <v>5205100</v>
      </c>
      <c r="BK16" s="31">
        <f t="shared" ref="BK16" si="109">BJ16/BJ15*100</f>
        <v>94.145203299088408</v>
      </c>
      <c r="BL16" s="32">
        <v>2089200</v>
      </c>
      <c r="BM16" s="31">
        <f t="shared" ref="BM16:BO16" si="110">BL16/BL15*100</f>
        <v>103.6463759488019</v>
      </c>
      <c r="BN16" s="32">
        <v>200400</v>
      </c>
      <c r="BO16" s="31">
        <f t="shared" si="110"/>
        <v>121.52819890842935</v>
      </c>
      <c r="BP16" s="32">
        <v>44400</v>
      </c>
      <c r="BQ16" s="31">
        <f t="shared" ref="BQ16:BS16" si="111">BP16/BP15*100</f>
        <v>102.54041570438798</v>
      </c>
      <c r="BR16" s="32">
        <v>418100</v>
      </c>
      <c r="BS16" s="31">
        <f t="shared" si="111"/>
        <v>94.828759355863014</v>
      </c>
      <c r="BT16" s="32">
        <v>1629500</v>
      </c>
      <c r="BU16" s="31">
        <f t="shared" ref="BU16:BW16" si="112">BT16/BT15*100</f>
        <v>93.968052592122717</v>
      </c>
      <c r="BV16" s="32">
        <v>476200</v>
      </c>
      <c r="BW16" s="31">
        <f t="shared" si="112"/>
        <v>97.362502555714585</v>
      </c>
      <c r="BX16" s="32">
        <v>126900</v>
      </c>
      <c r="BY16" s="31">
        <f t="shared" ref="BY16:CA16" si="113">BX16/BX15*100</f>
        <v>102.58690379951496</v>
      </c>
      <c r="BZ16" s="32">
        <v>165900</v>
      </c>
      <c r="CA16" s="31">
        <f t="shared" si="113"/>
        <v>65.135453474676083</v>
      </c>
      <c r="CB16" s="34">
        <v>17960900</v>
      </c>
      <c r="CC16" s="35">
        <f t="shared" ref="CC16" si="114">CB16/CB15*100</f>
        <v>98.109466324356802</v>
      </c>
    </row>
    <row r="17" spans="2:83" s="4" customFormat="1">
      <c r="B17" s="15">
        <v>2010</v>
      </c>
      <c r="C17" s="19">
        <v>22</v>
      </c>
      <c r="D17" s="36">
        <v>1360000</v>
      </c>
      <c r="E17" s="46">
        <f t="shared" si="0"/>
        <v>104.84927916120577</v>
      </c>
      <c r="F17" s="37">
        <v>458900</v>
      </c>
      <c r="G17" s="46">
        <f t="shared" si="0"/>
        <v>89.436756967452737</v>
      </c>
      <c r="H17" s="37">
        <v>23700</v>
      </c>
      <c r="I17" s="46">
        <f t="shared" ref="I17:K17" si="115">H17/H16*100</f>
        <v>88.432835820895534</v>
      </c>
      <c r="J17" s="37">
        <v>300000</v>
      </c>
      <c r="K17" s="46">
        <f t="shared" si="115"/>
        <v>124.74012474012474</v>
      </c>
      <c r="L17" s="37">
        <v>444500</v>
      </c>
      <c r="M17" s="46">
        <f t="shared" ref="M17:O17" si="116">L17/L16*100</f>
        <v>97.158469945355179</v>
      </c>
      <c r="N17" s="37">
        <v>157100</v>
      </c>
      <c r="O17" s="46">
        <f t="shared" si="116"/>
        <v>108.19559228650138</v>
      </c>
      <c r="P17" s="37">
        <v>61600</v>
      </c>
      <c r="Q17" s="46">
        <f t="shared" ref="Q17:U17" si="117">P17/P16*100</f>
        <v>155.9493670886076</v>
      </c>
      <c r="R17" s="55" t="s">
        <v>23</v>
      </c>
      <c r="S17" s="55" t="s">
        <v>23</v>
      </c>
      <c r="T17" s="37">
        <v>126600</v>
      </c>
      <c r="U17" s="46">
        <f t="shared" si="117"/>
        <v>195.97523219814241</v>
      </c>
      <c r="V17" s="37">
        <v>253900</v>
      </c>
      <c r="W17" s="46">
        <f t="shared" ref="W17:Y17" si="118">V17/V16*100</f>
        <v>122.95399515738498</v>
      </c>
      <c r="X17" s="37">
        <v>264100</v>
      </c>
      <c r="Y17" s="46">
        <f t="shared" si="118"/>
        <v>102.36434108527132</v>
      </c>
      <c r="Z17" s="37">
        <v>3450400</v>
      </c>
      <c r="AA17" s="46">
        <f t="shared" ref="AA17" si="119">Z17/Z16*100</f>
        <v>106.20536813592712</v>
      </c>
      <c r="AB17" s="37">
        <v>512000</v>
      </c>
      <c r="AC17" s="46">
        <f t="shared" ref="AC17:AE17" si="120">AB17/AB16*100</f>
        <v>102.64635124298316</v>
      </c>
      <c r="AD17" s="37">
        <v>109500</v>
      </c>
      <c r="AE17" s="46">
        <f t="shared" si="120"/>
        <v>109.60960960960962</v>
      </c>
      <c r="AF17" s="37">
        <v>22400</v>
      </c>
      <c r="AG17" s="46">
        <f t="shared" ref="AG17:AI17" si="121">AF17/AF16*100</f>
        <v>80.57553956834532</v>
      </c>
      <c r="AH17" s="37">
        <v>439600</v>
      </c>
      <c r="AI17" s="46">
        <f t="shared" si="121"/>
        <v>93.155329518965885</v>
      </c>
      <c r="AJ17" s="37">
        <v>28700</v>
      </c>
      <c r="AK17" s="46">
        <f t="shared" ref="AK17:AM17" si="122">AJ17/AJ16*100</f>
        <v>86.70694864048339</v>
      </c>
      <c r="AL17" s="37">
        <v>154100</v>
      </c>
      <c r="AM17" s="46">
        <f t="shared" si="122"/>
        <v>121.43420015760442</v>
      </c>
      <c r="AN17" s="37">
        <v>189400</v>
      </c>
      <c r="AO17" s="46">
        <f t="shared" ref="AO17:AQ17" si="123">AN17/AN16*100</f>
        <v>144.14003044140031</v>
      </c>
      <c r="AP17" s="37">
        <v>59200</v>
      </c>
      <c r="AQ17" s="46">
        <f t="shared" si="123"/>
        <v>112.97709923664124</v>
      </c>
      <c r="AR17" s="37">
        <v>12100</v>
      </c>
      <c r="AS17" s="46">
        <f t="shared" ref="AS17:AU17" si="124">AR17/AR16*100</f>
        <v>109.00900900900901</v>
      </c>
      <c r="AT17" s="37">
        <v>1527000</v>
      </c>
      <c r="AU17" s="46">
        <f t="shared" si="124"/>
        <v>105.07121722975296</v>
      </c>
      <c r="AV17" s="37">
        <v>2877400</v>
      </c>
      <c r="AW17" s="46">
        <f t="shared" ref="AW17" si="125">AV17/AV16*100</f>
        <v>99.114739416485833</v>
      </c>
      <c r="AX17" s="37">
        <v>833700</v>
      </c>
      <c r="AY17" s="46">
        <f t="shared" ref="AY17:BA17" si="126">AX17/AX16*100</f>
        <v>102.5461254612546</v>
      </c>
      <c r="AZ17" s="37">
        <v>1159600</v>
      </c>
      <c r="BA17" s="46">
        <f t="shared" si="126"/>
        <v>110.30153143726815</v>
      </c>
      <c r="BB17" s="37">
        <v>2238900</v>
      </c>
      <c r="BC17" s="46">
        <f t="shared" ref="BC17:BE17" si="127">BB17/BB16*100</f>
        <v>99.897376405497056</v>
      </c>
      <c r="BD17" s="37">
        <v>253200</v>
      </c>
      <c r="BE17" s="46">
        <f t="shared" si="127"/>
        <v>110.47120418848169</v>
      </c>
      <c r="BF17" s="37">
        <v>706700</v>
      </c>
      <c r="BG17" s="46">
        <f t="shared" ref="BG17:BI17" si="128">BF17/BF16*100</f>
        <v>99.311410905002802</v>
      </c>
      <c r="BH17" s="37">
        <v>165400</v>
      </c>
      <c r="BI17" s="46">
        <f t="shared" si="128"/>
        <v>104.15617128463477</v>
      </c>
      <c r="BJ17" s="37">
        <v>5357500</v>
      </c>
      <c r="BK17" s="46">
        <f t="shared" ref="BK17" si="129">BJ17/BJ16*100</f>
        <v>102.92789763885419</v>
      </c>
      <c r="BL17" s="37">
        <v>2099000</v>
      </c>
      <c r="BM17" s="46">
        <f t="shared" ref="BM17:BO17" si="130">BL17/BL16*100</f>
        <v>100.46907907332951</v>
      </c>
      <c r="BN17" s="37">
        <v>215700</v>
      </c>
      <c r="BO17" s="46">
        <f t="shared" si="130"/>
        <v>107.63473053892216</v>
      </c>
      <c r="BP17" s="37">
        <v>46300</v>
      </c>
      <c r="BQ17" s="46">
        <f t="shared" ref="BQ17:BS17" si="131">BP17/BP16*100</f>
        <v>104.27927927927927</v>
      </c>
      <c r="BR17" s="37">
        <v>459800</v>
      </c>
      <c r="BS17" s="46">
        <f t="shared" si="131"/>
        <v>109.97369050466395</v>
      </c>
      <c r="BT17" s="37">
        <v>1833900</v>
      </c>
      <c r="BU17" s="46">
        <f t="shared" ref="BU17:BW17" si="132">BT17/BT16*100</f>
        <v>112.54372506903958</v>
      </c>
      <c r="BV17" s="37">
        <v>485300</v>
      </c>
      <c r="BW17" s="46">
        <f t="shared" si="132"/>
        <v>101.91096178076438</v>
      </c>
      <c r="BX17" s="37">
        <v>138500</v>
      </c>
      <c r="BY17" s="46">
        <f t="shared" ref="BY17:CA17" si="133">BX17/BX16*100</f>
        <v>109.14105594956658</v>
      </c>
      <c r="BZ17" s="37">
        <v>176900</v>
      </c>
      <c r="CA17" s="46">
        <f t="shared" si="133"/>
        <v>106.63050030138639</v>
      </c>
      <c r="CB17" s="39">
        <v>18667700</v>
      </c>
      <c r="CC17" s="47">
        <f t="shared" ref="CC17" si="134">CB17/CB16*100</f>
        <v>103.93521482776475</v>
      </c>
    </row>
    <row r="18" spans="2:83" s="4" customFormat="1">
      <c r="B18" s="16">
        <v>2011</v>
      </c>
      <c r="C18" s="20">
        <v>23</v>
      </c>
      <c r="D18" s="40">
        <v>1365900</v>
      </c>
      <c r="E18" s="31">
        <f t="shared" si="0"/>
        <v>100.43382352941177</v>
      </c>
      <c r="F18" s="42">
        <v>431100</v>
      </c>
      <c r="G18" s="31">
        <f t="shared" si="0"/>
        <v>93.942035301808673</v>
      </c>
      <c r="H18" s="42">
        <v>36100</v>
      </c>
      <c r="I18" s="31">
        <f t="shared" ref="I18:K18" si="135">H18/H17*100</f>
        <v>152.32067510548524</v>
      </c>
      <c r="J18" s="42">
        <v>295600</v>
      </c>
      <c r="K18" s="31">
        <f t="shared" si="135"/>
        <v>98.533333333333331</v>
      </c>
      <c r="L18" s="42">
        <v>468400</v>
      </c>
      <c r="M18" s="31">
        <f t="shared" ref="M18:O18" si="136">L18/L17*100</f>
        <v>105.37682789651292</v>
      </c>
      <c r="N18" s="42">
        <v>162100</v>
      </c>
      <c r="O18" s="31">
        <f t="shared" si="136"/>
        <v>103.18268618714195</v>
      </c>
      <c r="P18" s="42">
        <v>82100</v>
      </c>
      <c r="Q18" s="31">
        <f t="shared" ref="Q18:U18" si="137">P18/P17*100</f>
        <v>133.27922077922079</v>
      </c>
      <c r="R18" s="53" t="s">
        <v>23</v>
      </c>
      <c r="S18" s="53" t="s">
        <v>23</v>
      </c>
      <c r="T18" s="42">
        <v>148200</v>
      </c>
      <c r="U18" s="31">
        <f t="shared" si="137"/>
        <v>117.06161137440758</v>
      </c>
      <c r="V18" s="42">
        <v>267900</v>
      </c>
      <c r="W18" s="31">
        <f t="shared" ref="W18:Y19" si="138">V18/V17*100</f>
        <v>105.51398188263094</v>
      </c>
      <c r="X18" s="42">
        <v>301500</v>
      </c>
      <c r="Y18" s="31">
        <f t="shared" si="138"/>
        <v>114.16130253691783</v>
      </c>
      <c r="Z18" s="42">
        <v>3558900</v>
      </c>
      <c r="AA18" s="31">
        <f t="shared" ref="AA18" si="139">Z18/Z17*100</f>
        <v>103.14456294922327</v>
      </c>
      <c r="AB18" s="42">
        <v>502200</v>
      </c>
      <c r="AC18" s="31">
        <f t="shared" ref="AC18:AE18" si="140">AB18/AB17*100</f>
        <v>98.0859375</v>
      </c>
      <c r="AD18" s="42">
        <v>111200</v>
      </c>
      <c r="AE18" s="31">
        <f t="shared" si="140"/>
        <v>101.5525114155251</v>
      </c>
      <c r="AF18" s="42">
        <v>29900</v>
      </c>
      <c r="AG18" s="31">
        <f t="shared" ref="AG18:AI18" si="141">AF18/AF17*100</f>
        <v>133.48214285714286</v>
      </c>
      <c r="AH18" s="42">
        <v>416700</v>
      </c>
      <c r="AI18" s="31">
        <f t="shared" si="141"/>
        <v>94.790718835304816</v>
      </c>
      <c r="AJ18" s="42">
        <v>37200</v>
      </c>
      <c r="AK18" s="31">
        <f t="shared" ref="AK18:AM18" si="142">AJ18/AJ17*100</f>
        <v>129.61672473867597</v>
      </c>
      <c r="AL18" s="42">
        <v>250200</v>
      </c>
      <c r="AM18" s="31">
        <f t="shared" si="142"/>
        <v>162.36210253082416</v>
      </c>
      <c r="AN18" s="42">
        <v>218700</v>
      </c>
      <c r="AO18" s="31">
        <f t="shared" ref="AO18:AQ18" si="143">AN18/AN17*100</f>
        <v>115.46990496304119</v>
      </c>
      <c r="AP18" s="42">
        <v>46100</v>
      </c>
      <c r="AQ18" s="31">
        <f t="shared" si="143"/>
        <v>77.871621621621628</v>
      </c>
      <c r="AR18" s="42">
        <v>12900</v>
      </c>
      <c r="AS18" s="31">
        <f t="shared" ref="AS18:AU18" si="144">AR18/AR17*100</f>
        <v>106.61157024793388</v>
      </c>
      <c r="AT18" s="42">
        <v>1625100</v>
      </c>
      <c r="AU18" s="31">
        <f t="shared" si="144"/>
        <v>106.42436149312377</v>
      </c>
      <c r="AV18" s="42">
        <v>2899500</v>
      </c>
      <c r="AW18" s="31">
        <f t="shared" ref="AW18" si="145">AV18/AV17*100</f>
        <v>100.76805449364011</v>
      </c>
      <c r="AX18" s="42">
        <v>758300</v>
      </c>
      <c r="AY18" s="31">
        <f t="shared" ref="AY18:BA18" si="146">AX18/AX17*100</f>
        <v>90.95597936907761</v>
      </c>
      <c r="AZ18" s="42">
        <v>1124300</v>
      </c>
      <c r="BA18" s="31">
        <f t="shared" si="146"/>
        <v>96.955846843739224</v>
      </c>
      <c r="BB18" s="42">
        <v>2227700</v>
      </c>
      <c r="BC18" s="31">
        <f t="shared" ref="BC18:BE18" si="147">BB18/BB17*100</f>
        <v>99.499754343650906</v>
      </c>
      <c r="BD18" s="42">
        <v>296300</v>
      </c>
      <c r="BE18" s="31">
        <f t="shared" si="147"/>
        <v>117.02211690363349</v>
      </c>
      <c r="BF18" s="42">
        <v>685100</v>
      </c>
      <c r="BG18" s="31">
        <f t="shared" ref="BG18:BI18" si="148">BF18/BF17*100</f>
        <v>96.943540399037786</v>
      </c>
      <c r="BH18" s="42">
        <v>164600</v>
      </c>
      <c r="BI18" s="31">
        <f t="shared" si="148"/>
        <v>99.516324062877871</v>
      </c>
      <c r="BJ18" s="42">
        <v>5256300</v>
      </c>
      <c r="BK18" s="31">
        <f t="shared" ref="BK18" si="149">BJ18/BJ17*100</f>
        <v>98.111059262715813</v>
      </c>
      <c r="BL18" s="42">
        <v>2582600</v>
      </c>
      <c r="BM18" s="31">
        <f t="shared" ref="BM18:BO18" si="150">BL18/BL17*100</f>
        <v>123.03954263935206</v>
      </c>
      <c r="BN18" s="42">
        <v>229700</v>
      </c>
      <c r="BO18" s="31">
        <f t="shared" si="150"/>
        <v>106.49049605934169</v>
      </c>
      <c r="BP18" s="42">
        <v>43400</v>
      </c>
      <c r="BQ18" s="31">
        <f t="shared" ref="BQ18:BS18" si="151">BP18/BP17*100</f>
        <v>93.736501079913609</v>
      </c>
      <c r="BR18" s="42">
        <v>465200</v>
      </c>
      <c r="BS18" s="31">
        <f t="shared" si="151"/>
        <v>101.17442366246195</v>
      </c>
      <c r="BT18" s="42">
        <v>1642200</v>
      </c>
      <c r="BU18" s="31">
        <f t="shared" ref="BU18:BW18" si="152">BT18/BT17*100</f>
        <v>89.546867331915593</v>
      </c>
      <c r="BV18" s="42">
        <v>456000</v>
      </c>
      <c r="BW18" s="31">
        <f t="shared" si="152"/>
        <v>93.96249742427365</v>
      </c>
      <c r="BX18" s="42">
        <v>137800</v>
      </c>
      <c r="BY18" s="31">
        <f t="shared" ref="BY18:CA18" si="153">BX18/BX17*100</f>
        <v>99.494584837545133</v>
      </c>
      <c r="BZ18" s="42">
        <v>176600</v>
      </c>
      <c r="CA18" s="31">
        <f t="shared" si="153"/>
        <v>99.830412662521198</v>
      </c>
      <c r="CB18" s="44">
        <v>19073300</v>
      </c>
      <c r="CC18" s="35">
        <f t="shared" ref="CC18" si="154">CB18/CB17*100</f>
        <v>102.17273686635204</v>
      </c>
    </row>
    <row r="19" spans="2:83" s="4" customFormat="1">
      <c r="B19" s="14">
        <v>2012</v>
      </c>
      <c r="C19" s="18">
        <v>24</v>
      </c>
      <c r="D19" s="30">
        <v>1369100</v>
      </c>
      <c r="E19" s="31">
        <f t="shared" si="0"/>
        <v>100.23427776557581</v>
      </c>
      <c r="F19" s="32">
        <v>465500</v>
      </c>
      <c r="G19" s="31">
        <f t="shared" si="0"/>
        <v>107.97958710276039</v>
      </c>
      <c r="H19" s="32">
        <v>49000</v>
      </c>
      <c r="I19" s="31">
        <f t="shared" ref="I19:K19" si="155">H19/H18*100</f>
        <v>135.73407202216066</v>
      </c>
      <c r="J19" s="32">
        <v>314300</v>
      </c>
      <c r="K19" s="31">
        <f t="shared" si="155"/>
        <v>106.32611637347766</v>
      </c>
      <c r="L19" s="32">
        <v>445300</v>
      </c>
      <c r="M19" s="31">
        <f t="shared" ref="M19:O19" si="156">L19/L18*100</f>
        <v>95.068317677198976</v>
      </c>
      <c r="N19" s="32">
        <v>159900</v>
      </c>
      <c r="O19" s="31">
        <f t="shared" si="156"/>
        <v>98.642813078346705</v>
      </c>
      <c r="P19" s="32">
        <v>94600</v>
      </c>
      <c r="Q19" s="31">
        <f t="shared" ref="Q19" si="157">P19/P18*100</f>
        <v>115.22533495736906</v>
      </c>
      <c r="R19" s="53" t="s">
        <v>23</v>
      </c>
      <c r="S19" s="53" t="s">
        <v>23</v>
      </c>
      <c r="T19" s="33" t="s">
        <v>23</v>
      </c>
      <c r="U19" s="33" t="s">
        <v>23</v>
      </c>
      <c r="V19" s="32">
        <v>261600</v>
      </c>
      <c r="W19" s="31">
        <f t="shared" si="138"/>
        <v>97.648376259798425</v>
      </c>
      <c r="X19" s="32">
        <v>301400</v>
      </c>
      <c r="Y19" s="31">
        <f t="shared" si="138"/>
        <v>99.966832504145941</v>
      </c>
      <c r="Z19" s="32">
        <v>3460700</v>
      </c>
      <c r="AA19" s="31">
        <f t="shared" ref="AA19" si="158">Z19/Z18*100</f>
        <v>97.240720447329238</v>
      </c>
      <c r="AB19" s="32">
        <v>509900</v>
      </c>
      <c r="AC19" s="31">
        <f t="shared" ref="AC19:AE19" si="159">AB19/AB18*100</f>
        <v>101.53325368379132</v>
      </c>
      <c r="AD19" s="32">
        <v>98600</v>
      </c>
      <c r="AE19" s="31">
        <f t="shared" si="159"/>
        <v>88.669064748201436</v>
      </c>
      <c r="AF19" s="32">
        <v>22700</v>
      </c>
      <c r="AG19" s="31">
        <f t="shared" ref="AG19:AI19" si="160">AF19/AF18*100</f>
        <v>75.919732441471581</v>
      </c>
      <c r="AH19" s="32">
        <v>650800</v>
      </c>
      <c r="AI19" s="31">
        <f t="shared" si="160"/>
        <v>156.17950563954884</v>
      </c>
      <c r="AJ19" s="32">
        <v>31300</v>
      </c>
      <c r="AK19" s="31">
        <f t="shared" ref="AK19:AM19" si="161">AJ19/AJ18*100</f>
        <v>84.13978494623656</v>
      </c>
      <c r="AL19" s="32">
        <v>339900</v>
      </c>
      <c r="AM19" s="31">
        <f t="shared" si="161"/>
        <v>135.85131894484414</v>
      </c>
      <c r="AN19" s="32">
        <v>205900</v>
      </c>
      <c r="AO19" s="31">
        <f t="shared" ref="AO19:AQ19" si="162">AN19/AN18*100</f>
        <v>94.147233653406488</v>
      </c>
      <c r="AP19" s="32">
        <v>30100</v>
      </c>
      <c r="AQ19" s="31">
        <f t="shared" si="162"/>
        <v>65.292841648590013</v>
      </c>
      <c r="AR19" s="32">
        <v>12100</v>
      </c>
      <c r="AS19" s="31">
        <f t="shared" ref="AS19:AU19" si="163">AR19/AR18*100</f>
        <v>93.798449612403104</v>
      </c>
      <c r="AT19" s="32">
        <v>1901300</v>
      </c>
      <c r="AU19" s="31">
        <f t="shared" si="163"/>
        <v>116.99587717678912</v>
      </c>
      <c r="AV19" s="32">
        <v>2950100</v>
      </c>
      <c r="AW19" s="31">
        <f t="shared" ref="AW19" si="164">AV19/AV18*100</f>
        <v>101.74512847042594</v>
      </c>
      <c r="AX19" s="32">
        <v>742800</v>
      </c>
      <c r="AY19" s="31">
        <f t="shared" ref="AY19:BA19" si="165">AX19/AX18*100</f>
        <v>97.955954107872884</v>
      </c>
      <c r="AZ19" s="32">
        <v>1095800</v>
      </c>
      <c r="BA19" s="31">
        <f t="shared" si="165"/>
        <v>97.465089388953132</v>
      </c>
      <c r="BB19" s="32">
        <v>2310100</v>
      </c>
      <c r="BC19" s="31">
        <f t="shared" ref="BC19:BE19" si="166">BB19/BB18*100</f>
        <v>103.69888225524082</v>
      </c>
      <c r="BD19" s="32">
        <v>355400</v>
      </c>
      <c r="BE19" s="31">
        <f t="shared" si="166"/>
        <v>119.94600067499157</v>
      </c>
      <c r="BF19" s="32">
        <v>677900</v>
      </c>
      <c r="BG19" s="31">
        <f t="shared" ref="BG19:BI19" si="167">BF19/BF18*100</f>
        <v>98.949058531601224</v>
      </c>
      <c r="BH19" s="32">
        <v>249800</v>
      </c>
      <c r="BI19" s="31">
        <f t="shared" si="167"/>
        <v>151.76184690157959</v>
      </c>
      <c r="BJ19" s="32">
        <v>5431800</v>
      </c>
      <c r="BK19" s="31">
        <f t="shared" ref="BK19" si="168">BJ19/BJ18*100</f>
        <v>103.33885052223046</v>
      </c>
      <c r="BL19" s="32">
        <v>2788100</v>
      </c>
      <c r="BM19" s="31">
        <f t="shared" ref="BM19:BO19" si="169">BL19/BL18*100</f>
        <v>107.95709749864477</v>
      </c>
      <c r="BN19" s="32">
        <v>263000</v>
      </c>
      <c r="BO19" s="31">
        <f t="shared" si="169"/>
        <v>114.49717022202874</v>
      </c>
      <c r="BP19" s="32">
        <v>77600</v>
      </c>
      <c r="BQ19" s="31">
        <f t="shared" ref="BQ19:BS19" si="170">BP19/BP18*100</f>
        <v>178.80184331797236</v>
      </c>
      <c r="BR19" s="32">
        <v>486500</v>
      </c>
      <c r="BS19" s="31">
        <f t="shared" si="170"/>
        <v>104.5786758383491</v>
      </c>
      <c r="BT19" s="32">
        <v>1618700</v>
      </c>
      <c r="BU19" s="31">
        <f t="shared" ref="BU19:BW19" si="171">BT19/BT18*100</f>
        <v>98.568992814517102</v>
      </c>
      <c r="BV19" s="32">
        <v>456300</v>
      </c>
      <c r="BW19" s="31">
        <f t="shared" si="171"/>
        <v>100.06578947368421</v>
      </c>
      <c r="BX19" s="32">
        <v>142900</v>
      </c>
      <c r="BY19" s="31">
        <f t="shared" ref="BY19:CA19" si="172">BX19/BX18*100</f>
        <v>103.7010159651669</v>
      </c>
      <c r="BZ19" s="32">
        <v>189500</v>
      </c>
      <c r="CA19" s="31">
        <f t="shared" si="172"/>
        <v>107.30464326160816</v>
      </c>
      <c r="CB19" s="34">
        <v>19766400</v>
      </c>
      <c r="CC19" s="35">
        <f t="shared" ref="CC19" si="173">CB19/CB18*100</f>
        <v>103.63387562718565</v>
      </c>
    </row>
    <row r="20" spans="2:83" s="4" customFormat="1">
      <c r="B20" s="14">
        <v>2013</v>
      </c>
      <c r="C20" s="18">
        <v>25</v>
      </c>
      <c r="D20" s="30">
        <v>1416000</v>
      </c>
      <c r="E20" s="31">
        <f t="shared" ref="E20" si="174">D20/D19*100</f>
        <v>103.42560806369147</v>
      </c>
      <c r="F20" s="32">
        <v>490900</v>
      </c>
      <c r="G20" s="31">
        <f t="shared" ref="G20" si="175">F20/F19*100</f>
        <v>105.45649838882922</v>
      </c>
      <c r="H20" s="32">
        <v>55600</v>
      </c>
      <c r="I20" s="31">
        <f t="shared" ref="I20" si="176">H20/H19*100</f>
        <v>113.46938775510205</v>
      </c>
      <c r="J20" s="32">
        <v>301400</v>
      </c>
      <c r="K20" s="31">
        <f t="shared" ref="K20" si="177">J20/J19*100</f>
        <v>95.895641107222389</v>
      </c>
      <c r="L20" s="32">
        <v>461300</v>
      </c>
      <c r="M20" s="31">
        <f t="shared" ref="M20" si="178">L20/L19*100</f>
        <v>103.59308331461936</v>
      </c>
      <c r="N20" s="32">
        <v>186200</v>
      </c>
      <c r="O20" s="31">
        <f t="shared" ref="O20" si="179">N20/N19*100</f>
        <v>116.44777986241401</v>
      </c>
      <c r="P20" s="32">
        <v>126800</v>
      </c>
      <c r="Q20" s="31">
        <f t="shared" ref="Q20" si="180">P20/P19*100</f>
        <v>134.03805496828753</v>
      </c>
      <c r="R20" s="53" t="s">
        <v>23</v>
      </c>
      <c r="S20" s="53" t="s">
        <v>23</v>
      </c>
      <c r="T20" s="33" t="s">
        <v>23</v>
      </c>
      <c r="U20" s="33" t="s">
        <v>23</v>
      </c>
      <c r="V20" s="32">
        <v>283500</v>
      </c>
      <c r="W20" s="31">
        <f t="shared" ref="W20" si="181">V20/V19*100</f>
        <v>108.37155963302752</v>
      </c>
      <c r="X20" s="32">
        <v>319800</v>
      </c>
      <c r="Y20" s="31">
        <f t="shared" ref="Y20" si="182">X20/X19*100</f>
        <v>106.10484406104842</v>
      </c>
      <c r="Z20" s="32">
        <v>3641500</v>
      </c>
      <c r="AA20" s="31">
        <f t="shared" ref="AA20" si="183">Z20/Z19*100</f>
        <v>105.22437657121391</v>
      </c>
      <c r="AB20" s="32">
        <v>509600</v>
      </c>
      <c r="AC20" s="31">
        <f t="shared" ref="AC20" si="184">AB20/AB19*100</f>
        <v>99.941164934300843</v>
      </c>
      <c r="AD20" s="32">
        <v>108200</v>
      </c>
      <c r="AE20" s="31">
        <f t="shared" ref="AE20" si="185">AD20/AD19*100</f>
        <v>109.73630831643003</v>
      </c>
      <c r="AF20" s="32">
        <v>25400</v>
      </c>
      <c r="AG20" s="31">
        <f t="shared" ref="AG20" si="186">AF20/AF19*100</f>
        <v>111.89427312775331</v>
      </c>
      <c r="AH20" s="32">
        <v>697600</v>
      </c>
      <c r="AI20" s="31">
        <f t="shared" ref="AI20" si="187">AH20/AH19*100</f>
        <v>107.19114935464044</v>
      </c>
      <c r="AJ20" s="32">
        <v>13800</v>
      </c>
      <c r="AK20" s="31">
        <f t="shared" ref="AK20" si="188">AJ20/AJ19*100</f>
        <v>44.089456869009588</v>
      </c>
      <c r="AL20" s="32">
        <v>351600</v>
      </c>
      <c r="AM20" s="31">
        <f t="shared" ref="AM20" si="189">AL20/AL19*100</f>
        <v>103.44218887908208</v>
      </c>
      <c r="AN20" s="32">
        <v>207600</v>
      </c>
      <c r="AO20" s="31">
        <f t="shared" ref="AO20" si="190">AN20/AN19*100</f>
        <v>100.82564351627003</v>
      </c>
      <c r="AP20" s="32">
        <v>38500</v>
      </c>
      <c r="AQ20" s="31">
        <f t="shared" ref="AQ20" si="191">AP20/AP19*100</f>
        <v>127.90697674418605</v>
      </c>
      <c r="AR20" s="32">
        <v>13200</v>
      </c>
      <c r="AS20" s="31">
        <f t="shared" ref="AS20" si="192">AR20/AR19*100</f>
        <v>109.09090909090908</v>
      </c>
      <c r="AT20" s="32">
        <v>1965500</v>
      </c>
      <c r="AU20" s="31">
        <f t="shared" ref="AU20" si="193">AT20/AT19*100</f>
        <v>103.37663703781624</v>
      </c>
      <c r="AV20" s="32">
        <v>2952400</v>
      </c>
      <c r="AW20" s="31">
        <f t="shared" ref="AW20" si="194">AV20/AV19*100</f>
        <v>100.0779634588658</v>
      </c>
      <c r="AX20" s="32">
        <v>711600</v>
      </c>
      <c r="AY20" s="31">
        <f t="shared" ref="AY20" si="195">AX20/AX19*100</f>
        <v>95.799676898222941</v>
      </c>
      <c r="AZ20" s="32">
        <v>1014200</v>
      </c>
      <c r="BA20" s="31">
        <f t="shared" ref="BA20" si="196">AZ20/AZ19*100</f>
        <v>92.553385654316472</v>
      </c>
      <c r="BB20" s="32">
        <v>2436900</v>
      </c>
      <c r="BC20" s="31">
        <f t="shared" ref="BC20" si="197">BB20/BB19*100</f>
        <v>105.48893987273277</v>
      </c>
      <c r="BD20" s="32">
        <v>424500</v>
      </c>
      <c r="BE20" s="31">
        <f t="shared" ref="BE20" si="198">BD20/BD19*100</f>
        <v>119.44288126055149</v>
      </c>
      <c r="BF20" s="32">
        <v>670700</v>
      </c>
      <c r="BG20" s="31">
        <f t="shared" ref="BG20" si="199">BF20/BF19*100</f>
        <v>98.937896444903373</v>
      </c>
      <c r="BH20" s="32">
        <v>235300</v>
      </c>
      <c r="BI20" s="31">
        <f t="shared" ref="BI20" si="200">BH20/BH19*100</f>
        <v>94.195356285028026</v>
      </c>
      <c r="BJ20" s="32">
        <v>5493200</v>
      </c>
      <c r="BK20" s="31">
        <f t="shared" ref="BK20" si="201">BJ20/BJ19*100</f>
        <v>101.13038035273757</v>
      </c>
      <c r="BL20" s="32">
        <v>2865300</v>
      </c>
      <c r="BM20" s="31">
        <f t="shared" ref="BM20" si="202">BL20/BL19*100</f>
        <v>102.76891072773573</v>
      </c>
      <c r="BN20" s="32">
        <v>272500</v>
      </c>
      <c r="BO20" s="31">
        <f t="shared" ref="BO20" si="203">BN20/BN19*100</f>
        <v>103.61216730038024</v>
      </c>
      <c r="BP20" s="32">
        <v>76900</v>
      </c>
      <c r="BQ20" s="31">
        <f t="shared" ref="BQ20" si="204">BP20/BP19*100</f>
        <v>99.097938144329902</v>
      </c>
      <c r="BR20" s="32">
        <v>499400</v>
      </c>
      <c r="BS20" s="31">
        <f t="shared" ref="BS20" si="205">BR20/BR19*100</f>
        <v>102.65159301130524</v>
      </c>
      <c r="BT20" s="32">
        <v>1679500</v>
      </c>
      <c r="BU20" s="31">
        <f t="shared" ref="BU20" si="206">BT20/BT19*100</f>
        <v>103.75610057453513</v>
      </c>
      <c r="BV20" s="32">
        <v>465200</v>
      </c>
      <c r="BW20" s="31">
        <f t="shared" ref="BW20" si="207">BV20/BV19*100</f>
        <v>101.9504711812404</v>
      </c>
      <c r="BX20" s="32">
        <v>144600</v>
      </c>
      <c r="BY20" s="31">
        <f t="shared" ref="BY20" si="208">BX20/BX19*100</f>
        <v>101.18964310706788</v>
      </c>
      <c r="BZ20" s="32">
        <v>176200</v>
      </c>
      <c r="CA20" s="31">
        <f t="shared" ref="CA20" si="209">BZ20/BZ19*100</f>
        <v>92.981530343007918</v>
      </c>
      <c r="CB20" s="34">
        <v>20232200</v>
      </c>
      <c r="CC20" s="35">
        <f t="shared" ref="CC20" si="210">CB20/CB19*100</f>
        <v>102.3565242026874</v>
      </c>
      <c r="CE20" s="52"/>
    </row>
    <row r="21" spans="2:83" s="4" customFormat="1">
      <c r="B21" s="14">
        <v>2014</v>
      </c>
      <c r="C21" s="18">
        <v>26</v>
      </c>
      <c r="D21" s="30">
        <v>1352000</v>
      </c>
      <c r="E21" s="31">
        <f t="shared" ref="E21" si="211">D21/D20*100</f>
        <v>95.480225988700568</v>
      </c>
      <c r="F21" s="32">
        <v>457300</v>
      </c>
      <c r="G21" s="31">
        <f t="shared" ref="G21" si="212">F21/F20*100</f>
        <v>93.155428804237118</v>
      </c>
      <c r="H21" s="32">
        <v>59700</v>
      </c>
      <c r="I21" s="31">
        <f t="shared" ref="I21" si="213">H21/H20*100</f>
        <v>107.37410071942446</v>
      </c>
      <c r="J21" s="32">
        <v>321300</v>
      </c>
      <c r="K21" s="31">
        <f t="shared" ref="K21" si="214">J21/J20*100</f>
        <v>106.60252156602522</v>
      </c>
      <c r="L21" s="32">
        <v>442100</v>
      </c>
      <c r="M21" s="31">
        <f t="shared" ref="M21" si="215">L21/L20*100</f>
        <v>95.837849555603725</v>
      </c>
      <c r="N21" s="32">
        <v>171100</v>
      </c>
      <c r="O21" s="31">
        <f t="shared" ref="O21" si="216">N21/N20*100</f>
        <v>91.890440386680979</v>
      </c>
      <c r="P21" s="32">
        <v>162500</v>
      </c>
      <c r="Q21" s="31">
        <f t="shared" ref="Q21" si="217">P21/P20*100</f>
        <v>128.15457413249212</v>
      </c>
      <c r="R21" s="32">
        <v>115800</v>
      </c>
      <c r="S21" s="53" t="s">
        <v>23</v>
      </c>
      <c r="T21" s="33" t="s">
        <v>50</v>
      </c>
      <c r="U21" s="33" t="s">
        <v>23</v>
      </c>
      <c r="V21" s="32">
        <v>239300</v>
      </c>
      <c r="W21" s="31">
        <f t="shared" ref="W21" si="218">V21/V20*100</f>
        <v>84.409171075837747</v>
      </c>
      <c r="X21" s="32">
        <v>348300</v>
      </c>
      <c r="Y21" s="31">
        <f t="shared" ref="Y21" si="219">X21/X20*100</f>
        <v>108.91181988742964</v>
      </c>
      <c r="Z21" s="32">
        <v>3669400</v>
      </c>
      <c r="AA21" s="31">
        <f t="shared" ref="AA21" si="220">Z21/Z20*100</f>
        <v>100.76616778799945</v>
      </c>
      <c r="AB21" s="32">
        <v>456600</v>
      </c>
      <c r="AC21" s="31">
        <f t="shared" ref="AC21" si="221">AB21/AB20*100</f>
        <v>89.599686028257452</v>
      </c>
      <c r="AD21" s="32">
        <v>118900</v>
      </c>
      <c r="AE21" s="31">
        <f t="shared" ref="AE21" si="222">AD21/AD20*100</f>
        <v>109.88909426987061</v>
      </c>
      <c r="AF21" s="32">
        <v>24000</v>
      </c>
      <c r="AG21" s="31">
        <f t="shared" ref="AG21" si="223">AF21/AF20*100</f>
        <v>94.488188976377955</v>
      </c>
      <c r="AH21" s="32">
        <v>668500</v>
      </c>
      <c r="AI21" s="31">
        <f t="shared" ref="AI21" si="224">AH21/AH20*100</f>
        <v>95.828555045871553</v>
      </c>
      <c r="AJ21" s="32">
        <v>12900</v>
      </c>
      <c r="AK21" s="31">
        <f t="shared" ref="AK21" si="225">AJ21/AJ20*100</f>
        <v>93.478260869565219</v>
      </c>
      <c r="AL21" s="32">
        <v>351100</v>
      </c>
      <c r="AM21" s="31">
        <f t="shared" ref="AM21" si="226">AL21/AL20*100</f>
        <v>99.857792946530139</v>
      </c>
      <c r="AN21" s="32">
        <v>172300</v>
      </c>
      <c r="AO21" s="31">
        <f t="shared" ref="AO21" si="227">AN21/AN20*100</f>
        <v>82.996146435452786</v>
      </c>
      <c r="AP21" s="32">
        <v>38800</v>
      </c>
      <c r="AQ21" s="31">
        <f t="shared" ref="AQ21" si="228">AP21/AP20*100</f>
        <v>100.77922077922076</v>
      </c>
      <c r="AR21" s="32">
        <v>13800</v>
      </c>
      <c r="AS21" s="31">
        <f t="shared" ref="AS21" si="229">AR21/AR20*100</f>
        <v>104.54545454545455</v>
      </c>
      <c r="AT21" s="32">
        <v>1856900</v>
      </c>
      <c r="AU21" s="31">
        <f t="shared" ref="AU21" si="230">AT21/AT20*100</f>
        <v>94.474688374459419</v>
      </c>
      <c r="AV21" s="32">
        <v>2976900</v>
      </c>
      <c r="AW21" s="31">
        <f t="shared" ref="AW21" si="231">AV21/AV20*100</f>
        <v>100.82983335591382</v>
      </c>
      <c r="AX21" s="32">
        <v>648200</v>
      </c>
      <c r="AY21" s="31">
        <f t="shared" ref="AY21" si="232">AX21/AX20*100</f>
        <v>91.090500281056777</v>
      </c>
      <c r="AZ21" s="32">
        <v>960800</v>
      </c>
      <c r="BA21" s="31">
        <f t="shared" ref="BA21" si="233">AZ21/AZ20*100</f>
        <v>94.734766318280421</v>
      </c>
      <c r="BB21" s="32">
        <v>2463500</v>
      </c>
      <c r="BC21" s="31">
        <f t="shared" ref="BC21" si="234">BB21/BB20*100</f>
        <v>101.09155074069514</v>
      </c>
      <c r="BD21" s="32">
        <v>540200</v>
      </c>
      <c r="BE21" s="31">
        <f t="shared" ref="BE21" si="235">BD21/BD20*100</f>
        <v>127.25559481743227</v>
      </c>
      <c r="BF21" s="32">
        <v>696100</v>
      </c>
      <c r="BG21" s="31">
        <f t="shared" ref="BG21" si="236">BF21/BF20*100</f>
        <v>103.78708811689279</v>
      </c>
      <c r="BH21" s="32">
        <v>173100</v>
      </c>
      <c r="BI21" s="31">
        <f t="shared" ref="BI21" si="237">BH21/BH20*100</f>
        <v>73.565660858478537</v>
      </c>
      <c r="BJ21" s="32">
        <v>5482500</v>
      </c>
      <c r="BK21" s="31">
        <f t="shared" ref="BK21" si="238">BJ21/BJ20*100</f>
        <v>99.805213718779584</v>
      </c>
      <c r="BL21" s="32">
        <v>2917400</v>
      </c>
      <c r="BM21" s="31">
        <f t="shared" ref="BM21" si="239">BL21/BL20*100</f>
        <v>101.81830872857991</v>
      </c>
      <c r="BN21" s="32">
        <v>288200</v>
      </c>
      <c r="BO21" s="31">
        <f t="shared" ref="BO21" si="240">BN21/BN20*100</f>
        <v>105.76146788990826</v>
      </c>
      <c r="BP21" s="32">
        <v>59800</v>
      </c>
      <c r="BQ21" s="31">
        <f t="shared" ref="BQ21" si="241">BP21/BP20*100</f>
        <v>77.763328998699606</v>
      </c>
      <c r="BR21" s="32">
        <v>504600</v>
      </c>
      <c r="BS21" s="31">
        <f t="shared" ref="BS21" si="242">BR21/BR20*100</f>
        <v>101.04124949939927</v>
      </c>
      <c r="BT21" s="32">
        <v>1523100</v>
      </c>
      <c r="BU21" s="31">
        <f t="shared" ref="BU21" si="243">BT21/BT20*100</f>
        <v>90.687704674010121</v>
      </c>
      <c r="BV21" s="32">
        <v>465000</v>
      </c>
      <c r="BW21" s="31">
        <f t="shared" ref="BW21" si="244">BV21/BV20*100</f>
        <v>99.957007738607047</v>
      </c>
      <c r="BX21" s="32">
        <v>134700</v>
      </c>
      <c r="BY21" s="31">
        <f t="shared" ref="BY21" si="245">BX21/BX20*100</f>
        <v>93.15352697095436</v>
      </c>
      <c r="BZ21" s="32">
        <v>164000</v>
      </c>
      <c r="CA21" s="31">
        <f t="shared" ref="CA21" si="246">BZ21/BZ20*100</f>
        <v>93.076049943246304</v>
      </c>
      <c r="CB21" s="34">
        <v>20042500</v>
      </c>
      <c r="CC21" s="35">
        <f t="shared" ref="CC21" si="247">CB21/CB20*100</f>
        <v>99.062385701999773</v>
      </c>
      <c r="CD21" s="52"/>
      <c r="CE21" s="52"/>
    </row>
    <row r="22" spans="2:83" s="4" customFormat="1">
      <c r="B22" s="14">
        <v>2015</v>
      </c>
      <c r="C22" s="18">
        <v>27</v>
      </c>
      <c r="D22" s="30">
        <v>1289800</v>
      </c>
      <c r="E22" s="31">
        <f>D22/D21*100</f>
        <v>95.399408284023664</v>
      </c>
      <c r="F22" s="32">
        <v>453400</v>
      </c>
      <c r="G22" s="31">
        <f t="shared" ref="G22:G24" si="248">F22/F21*100</f>
        <v>99.147168160944673</v>
      </c>
      <c r="H22" s="32">
        <v>101100</v>
      </c>
      <c r="I22" s="31">
        <f t="shared" ref="I22:I24" si="249">H22/H21*100</f>
        <v>169.3467336683417</v>
      </c>
      <c r="J22" s="32">
        <v>267900</v>
      </c>
      <c r="K22" s="31">
        <f t="shared" ref="K22" si="250">J22/J21*100</f>
        <v>83.380018674136323</v>
      </c>
      <c r="L22" s="32">
        <v>494300</v>
      </c>
      <c r="M22" s="31">
        <f t="shared" ref="M22" si="251">L22/L21*100</f>
        <v>111.80728342004072</v>
      </c>
      <c r="N22" s="32">
        <v>174700</v>
      </c>
      <c r="O22" s="31">
        <f>N22/N21*100</f>
        <v>102.10403272939801</v>
      </c>
      <c r="P22" s="32">
        <v>183700</v>
      </c>
      <c r="Q22" s="31">
        <f t="shared" ref="Q22" si="252">P22/P21*100</f>
        <v>113.04615384615384</v>
      </c>
      <c r="R22" s="32">
        <v>145000</v>
      </c>
      <c r="S22" s="31">
        <f>R22/R21*100</f>
        <v>125.21588946459413</v>
      </c>
      <c r="T22" s="33" t="s">
        <v>23</v>
      </c>
      <c r="U22" s="33" t="s">
        <v>23</v>
      </c>
      <c r="V22" s="32">
        <v>246700</v>
      </c>
      <c r="W22" s="31">
        <f t="shared" ref="W22" si="253">V22/V21*100</f>
        <v>103.09235269536148</v>
      </c>
      <c r="X22" s="32">
        <v>372600</v>
      </c>
      <c r="Y22" s="31">
        <f t="shared" ref="Y22" si="254">X22/X21*100</f>
        <v>106.9767441860465</v>
      </c>
      <c r="Z22" s="32">
        <v>3729200</v>
      </c>
      <c r="AA22" s="31">
        <f t="shared" ref="AA22" si="255">Z22/Z21*100</f>
        <v>101.62969422793917</v>
      </c>
      <c r="AB22" s="32">
        <v>422600</v>
      </c>
      <c r="AC22" s="31">
        <f t="shared" ref="AC22" si="256">AB22/AB21*100</f>
        <v>92.553657468243543</v>
      </c>
      <c r="AD22" s="32">
        <v>65200</v>
      </c>
      <c r="AE22" s="31">
        <f t="shared" ref="AE22" si="257">AD22/AD21*100</f>
        <v>54.83599663582843</v>
      </c>
      <c r="AF22" s="32">
        <v>24300</v>
      </c>
      <c r="AG22" s="31">
        <f t="shared" ref="AG22" si="258">AF22/AF21*100</f>
        <v>101.25</v>
      </c>
      <c r="AH22" s="32">
        <v>721700</v>
      </c>
      <c r="AI22" s="31">
        <f t="shared" ref="AI22" si="259">AH22/AH21*100</f>
        <v>107.95811518324608</v>
      </c>
      <c r="AJ22" s="32">
        <v>12200</v>
      </c>
      <c r="AK22" s="31">
        <f t="shared" ref="AK22" si="260">AJ22/AJ21*100</f>
        <v>94.573643410852711</v>
      </c>
      <c r="AL22" s="32">
        <v>366800</v>
      </c>
      <c r="AM22" s="31">
        <f t="shared" ref="AM22" si="261">AL22/AL21*100</f>
        <v>104.4716604955853</v>
      </c>
      <c r="AN22" s="32">
        <v>144700</v>
      </c>
      <c r="AO22" s="31">
        <f t="shared" ref="AO22" si="262">AN22/AN21*100</f>
        <v>83.981427742309918</v>
      </c>
      <c r="AP22" s="32">
        <v>36100</v>
      </c>
      <c r="AQ22" s="31">
        <f t="shared" ref="AQ22" si="263">AP22/AP21*100</f>
        <v>93.041237113402062</v>
      </c>
      <c r="AR22" s="32">
        <v>14700</v>
      </c>
      <c r="AS22" s="31">
        <f t="shared" ref="AS22" si="264">AR22/AR21*100</f>
        <v>106.5217391304348</v>
      </c>
      <c r="AT22" s="32">
        <v>1808300</v>
      </c>
      <c r="AU22" s="31">
        <f t="shared" ref="AU22" si="265">AT22/AT21*100</f>
        <v>97.38273466530238</v>
      </c>
      <c r="AV22" s="32">
        <v>2978200</v>
      </c>
      <c r="AW22" s="31">
        <f>AV22/AV21*100</f>
        <v>100.04366958916995</v>
      </c>
      <c r="AX22" s="32">
        <v>676000</v>
      </c>
      <c r="AY22" s="31">
        <f>AX22/AX21*100</f>
        <v>104.28879975316261</v>
      </c>
      <c r="AZ22" s="32">
        <v>955500</v>
      </c>
      <c r="BA22" s="31">
        <f t="shared" ref="BA22" si="266">AZ22/AZ21*100</f>
        <v>99.448376353039137</v>
      </c>
      <c r="BB22" s="32">
        <v>2611700</v>
      </c>
      <c r="BC22" s="31">
        <f t="shared" ref="BC22" si="267">BB22/BB21*100</f>
        <v>106.01583113456465</v>
      </c>
      <c r="BD22" s="32">
        <v>644300</v>
      </c>
      <c r="BE22" s="31">
        <f t="shared" ref="BE22" si="268">BD22/BD21*100</f>
        <v>119.27064050351721</v>
      </c>
      <c r="BF22" s="32">
        <v>692200</v>
      </c>
      <c r="BG22" s="31">
        <f t="shared" ref="BG22" si="269">BF22/BF21*100</f>
        <v>99.439735670162335</v>
      </c>
      <c r="BH22" s="32">
        <v>156500</v>
      </c>
      <c r="BI22" s="31">
        <f t="shared" ref="BI22" si="270">BH22/BH21*100</f>
        <v>90.410167533217788</v>
      </c>
      <c r="BJ22" s="32">
        <v>5736200</v>
      </c>
      <c r="BK22" s="31">
        <f t="shared" ref="BK22" si="271">BJ22/BJ21*100</f>
        <v>104.62745098039217</v>
      </c>
      <c r="BL22" s="32">
        <v>3038500</v>
      </c>
      <c r="BM22" s="31">
        <f t="shared" ref="BM22" si="272">BL22/BL21*100</f>
        <v>104.15095633097964</v>
      </c>
      <c r="BN22" s="32">
        <v>308400</v>
      </c>
      <c r="BO22" s="31">
        <f t="shared" ref="BO22" si="273">BN22/BN21*100</f>
        <v>107.0090215128383</v>
      </c>
      <c r="BP22" s="32">
        <v>56600</v>
      </c>
      <c r="BQ22" s="31">
        <f t="shared" ref="BQ22" si="274">BP22/BP21*100</f>
        <v>94.648829431438131</v>
      </c>
      <c r="BR22" s="32">
        <v>476500</v>
      </c>
      <c r="BS22" s="31">
        <f t="shared" ref="BS22" si="275">BR22/BR21*100</f>
        <v>94.431232659532299</v>
      </c>
      <c r="BT22" s="32">
        <v>1472700</v>
      </c>
      <c r="BU22" s="31">
        <f t="shared" ref="BU22" si="276">BT22/BT21*100</f>
        <v>96.690959227890488</v>
      </c>
      <c r="BV22" s="32">
        <v>553100</v>
      </c>
      <c r="BW22" s="31">
        <f t="shared" ref="BW22" si="277">BV22/BV21*100</f>
        <v>118.94623655913978</v>
      </c>
      <c r="BX22" s="32">
        <v>143400</v>
      </c>
      <c r="BY22" s="31">
        <f t="shared" ref="BY22" si="278">BX22/BX21*100</f>
        <v>106.45879732739421</v>
      </c>
      <c r="BZ22" s="32">
        <v>165300</v>
      </c>
      <c r="CA22" s="31">
        <f t="shared" ref="CA22" si="279">BZ22/BZ21*100</f>
        <v>100.79268292682926</v>
      </c>
      <c r="CB22" s="34">
        <v>20466400</v>
      </c>
      <c r="CC22" s="35">
        <f t="shared" ref="CC22" si="280">CB22/CB21*100</f>
        <v>102.11500561307223</v>
      </c>
      <c r="CD22" s="52"/>
      <c r="CE22" s="52"/>
    </row>
    <row r="23" spans="2:83" s="4" customFormat="1">
      <c r="B23" s="16">
        <v>2016</v>
      </c>
      <c r="C23" s="20">
        <v>28</v>
      </c>
      <c r="D23" s="40">
        <v>1288800</v>
      </c>
      <c r="E23" s="41">
        <f>D23/D22*100</f>
        <v>99.922468599782917</v>
      </c>
      <c r="F23" s="42">
        <v>466100</v>
      </c>
      <c r="G23" s="41">
        <f t="shared" si="248"/>
        <v>102.80105866784297</v>
      </c>
      <c r="H23" s="42">
        <v>61600</v>
      </c>
      <c r="I23" s="41">
        <f t="shared" si="249"/>
        <v>60.929772502472801</v>
      </c>
      <c r="J23" s="42">
        <v>421700</v>
      </c>
      <c r="K23" s="41">
        <f>J23/J22*100</f>
        <v>157.4094811496827</v>
      </c>
      <c r="L23" s="42">
        <v>321400</v>
      </c>
      <c r="M23" s="41">
        <f>L23/L22*100</f>
        <v>65.021242160631203</v>
      </c>
      <c r="N23" s="42">
        <v>192000</v>
      </c>
      <c r="O23" s="41">
        <f>N23/N22*100</f>
        <v>109.90269032627363</v>
      </c>
      <c r="P23" s="42">
        <v>206000</v>
      </c>
      <c r="Q23" s="41">
        <f>P23/P22*100</f>
        <v>112.13935764833968</v>
      </c>
      <c r="R23" s="42">
        <v>179000</v>
      </c>
      <c r="S23" s="41">
        <f>R23/R22*100</f>
        <v>123.44827586206897</v>
      </c>
      <c r="T23" s="43" t="s">
        <v>51</v>
      </c>
      <c r="U23" s="43" t="s">
        <v>51</v>
      </c>
      <c r="V23" s="42">
        <v>256300</v>
      </c>
      <c r="W23" s="41">
        <f>V23/V22*100</f>
        <v>103.89136603161735</v>
      </c>
      <c r="X23" s="42">
        <v>413300</v>
      </c>
      <c r="Y23" s="41">
        <f>X23/X22*100</f>
        <v>110.92324208266237</v>
      </c>
      <c r="Z23" s="42">
        <v>3806200</v>
      </c>
      <c r="AA23" s="41">
        <f>Z23/Z22*100</f>
        <v>102.06478601308591</v>
      </c>
      <c r="AB23" s="42">
        <v>437200</v>
      </c>
      <c r="AC23" s="41">
        <f>AB23/AB22*100</f>
        <v>103.45480359678183</v>
      </c>
      <c r="AD23" s="42">
        <v>47400</v>
      </c>
      <c r="AE23" s="41">
        <f>AD23/AD22*100</f>
        <v>72.699386503067487</v>
      </c>
      <c r="AF23" s="42">
        <v>24400</v>
      </c>
      <c r="AG23" s="41">
        <f>AF23/AF22*100</f>
        <v>100.41152263374487</v>
      </c>
      <c r="AH23" s="42">
        <v>722400</v>
      </c>
      <c r="AI23" s="41">
        <f>AH23/AH22*100</f>
        <v>100.09699321047528</v>
      </c>
      <c r="AJ23" s="42">
        <v>12700</v>
      </c>
      <c r="AK23" s="41">
        <f>AJ23/AJ22*100</f>
        <v>104.09836065573769</v>
      </c>
      <c r="AL23" s="42">
        <v>389900</v>
      </c>
      <c r="AM23" s="41">
        <f>AL23/AL22*100</f>
        <v>106.29770992366412</v>
      </c>
      <c r="AN23" s="42">
        <v>138700</v>
      </c>
      <c r="AO23" s="41">
        <f>AN23/AN22*100</f>
        <v>95.853489979267451</v>
      </c>
      <c r="AP23" s="42">
        <v>27400</v>
      </c>
      <c r="AQ23" s="41">
        <f>AP23/AP22*100</f>
        <v>75.90027700831024</v>
      </c>
      <c r="AR23" s="42">
        <v>15400</v>
      </c>
      <c r="AS23" s="41">
        <f>AR23/AR22*100</f>
        <v>104.76190476190477</v>
      </c>
      <c r="AT23" s="42">
        <v>1815500</v>
      </c>
      <c r="AU23" s="41">
        <f>AT23/AT22*100</f>
        <v>100.39816402145662</v>
      </c>
      <c r="AV23" s="42">
        <v>3051100</v>
      </c>
      <c r="AW23" s="41">
        <f>AV23/AV22*100</f>
        <v>102.44778725404606</v>
      </c>
      <c r="AX23" s="42">
        <v>632800</v>
      </c>
      <c r="AY23" s="41">
        <f>AX23/AX22*100</f>
        <v>93.609467455621299</v>
      </c>
      <c r="AZ23" s="42">
        <v>963300</v>
      </c>
      <c r="BA23" s="41">
        <f>AZ23/AZ22*100</f>
        <v>100.81632653061226</v>
      </c>
      <c r="BB23" s="42">
        <v>2793000</v>
      </c>
      <c r="BC23" s="41">
        <f>BB23/BB22*100</f>
        <v>106.94183864915571</v>
      </c>
      <c r="BD23" s="42">
        <v>759600</v>
      </c>
      <c r="BE23" s="41">
        <f>BD23/BD22*100</f>
        <v>117.89539034611205</v>
      </c>
      <c r="BF23" s="42">
        <v>802100</v>
      </c>
      <c r="BG23" s="41">
        <f>BF23/BF22*100</f>
        <v>115.87691418665125</v>
      </c>
      <c r="BH23" s="42">
        <v>171100</v>
      </c>
      <c r="BI23" s="41">
        <f>BH23/BH22*100</f>
        <v>109.3290734824281</v>
      </c>
      <c r="BJ23" s="42">
        <v>6121900</v>
      </c>
      <c r="BK23" s="41">
        <f>BJ23/BJ22*100</f>
        <v>106.72396359959555</v>
      </c>
      <c r="BL23" s="42">
        <v>3176200</v>
      </c>
      <c r="BM23" s="41">
        <f>BL23/BL22*100</f>
        <v>104.53184136909658</v>
      </c>
      <c r="BN23" s="42">
        <v>318600</v>
      </c>
      <c r="BO23" s="41">
        <f>BN23/BN22*100</f>
        <v>103.30739299610896</v>
      </c>
      <c r="BP23" s="42">
        <v>71700</v>
      </c>
      <c r="BQ23" s="41">
        <f>BP23/BP22*100</f>
        <v>126.67844522968197</v>
      </c>
      <c r="BR23" s="42">
        <v>473300</v>
      </c>
      <c r="BS23" s="41">
        <f>BR23/BR22*100</f>
        <v>99.328436516264432</v>
      </c>
      <c r="BT23" s="42">
        <v>1500600</v>
      </c>
      <c r="BU23" s="41">
        <f>BT23/BT22*100</f>
        <v>101.89447952739866</v>
      </c>
      <c r="BV23" s="42">
        <v>587700</v>
      </c>
      <c r="BW23" s="41">
        <f>BV23/BV22*100</f>
        <v>106.25564997288012</v>
      </c>
      <c r="BX23" s="42">
        <v>150000</v>
      </c>
      <c r="BY23" s="41">
        <f>BX23/BX22*100</f>
        <v>104.60251046025104</v>
      </c>
      <c r="BZ23" s="42">
        <v>183400</v>
      </c>
      <c r="CA23" s="41">
        <f>BZ23/BZ22*100</f>
        <v>110.94978826376285</v>
      </c>
      <c r="CB23" s="44">
        <v>21256200</v>
      </c>
      <c r="CC23" s="45">
        <f>CB23/CB22*100</f>
        <v>103.85900793495682</v>
      </c>
      <c r="CD23" s="52"/>
      <c r="CE23" s="52"/>
    </row>
    <row r="24" spans="2:83" s="4" customFormat="1">
      <c r="B24" s="14">
        <v>2017</v>
      </c>
      <c r="C24" s="18">
        <v>29</v>
      </c>
      <c r="D24" s="30">
        <v>1298200</v>
      </c>
      <c r="E24" s="31">
        <f>D24/D23*100</f>
        <v>100.72936064556177</v>
      </c>
      <c r="F24" s="32">
        <v>430100</v>
      </c>
      <c r="G24" s="31">
        <f t="shared" si="248"/>
        <v>92.276335550311089</v>
      </c>
      <c r="H24" s="32">
        <v>44400</v>
      </c>
      <c r="I24" s="31">
        <f t="shared" si="249"/>
        <v>72.077922077922068</v>
      </c>
      <c r="J24" s="32">
        <v>441200</v>
      </c>
      <c r="K24" s="31">
        <f>J24/J23*100</f>
        <v>104.62414038415935</v>
      </c>
      <c r="L24" s="32">
        <v>315400</v>
      </c>
      <c r="M24" s="31">
        <f>L24/L23*100</f>
        <v>98.133167392657128</v>
      </c>
      <c r="N24" s="32">
        <v>181800</v>
      </c>
      <c r="O24" s="31">
        <f>N24/N23*100</f>
        <v>94.6875</v>
      </c>
      <c r="P24" s="32">
        <v>242400</v>
      </c>
      <c r="Q24" s="31">
        <f>P24/P23*100</f>
        <v>117.66990291262135</v>
      </c>
      <c r="R24" s="32">
        <v>205200</v>
      </c>
      <c r="S24" s="31">
        <f>R24/R23*100</f>
        <v>114.63687150837988</v>
      </c>
      <c r="T24" s="33" t="s">
        <v>62</v>
      </c>
      <c r="U24" s="33" t="s">
        <v>33</v>
      </c>
      <c r="V24" s="32">
        <v>266700</v>
      </c>
      <c r="W24" s="31">
        <f>V24/V23*100</f>
        <v>104.05774483027702</v>
      </c>
      <c r="X24" s="32">
        <v>417500</v>
      </c>
      <c r="Y24" s="31">
        <f>X24/X23*100</f>
        <v>101.01621098475684</v>
      </c>
      <c r="Z24" s="32">
        <v>3842900</v>
      </c>
      <c r="AA24" s="31">
        <f>Z24/Z23*100</f>
        <v>100.96421627870318</v>
      </c>
      <c r="AB24" s="32">
        <v>400000</v>
      </c>
      <c r="AC24" s="31">
        <f>AB24/AB23*100</f>
        <v>91.491308325709056</v>
      </c>
      <c r="AD24" s="32">
        <v>51500</v>
      </c>
      <c r="AE24" s="31">
        <f>AD24/AD23*100</f>
        <v>108.64978902953585</v>
      </c>
      <c r="AF24" s="32">
        <v>22500</v>
      </c>
      <c r="AG24" s="31">
        <f>AF24/AF23*100</f>
        <v>92.213114754098356</v>
      </c>
      <c r="AH24" s="32">
        <v>669600</v>
      </c>
      <c r="AI24" s="31">
        <f>AH24/AH23*100</f>
        <v>92.691029900332225</v>
      </c>
      <c r="AJ24" s="32">
        <v>8000</v>
      </c>
      <c r="AK24" s="31">
        <f>AJ24/AJ23*100</f>
        <v>62.99212598425197</v>
      </c>
      <c r="AL24" s="32">
        <v>327700</v>
      </c>
      <c r="AM24" s="31">
        <f>AL24/AL23*100</f>
        <v>84.047191587586553</v>
      </c>
      <c r="AN24" s="32">
        <v>159100</v>
      </c>
      <c r="AO24" s="31">
        <f>AN24/AN23*100</f>
        <v>114.70800288392213</v>
      </c>
      <c r="AP24" s="32">
        <v>29800</v>
      </c>
      <c r="AQ24" s="31">
        <f>AP24/AP23*100</f>
        <v>108.75912408759123</v>
      </c>
      <c r="AR24" s="32">
        <v>15900</v>
      </c>
      <c r="AS24" s="31">
        <f>AR24/AR23*100</f>
        <v>103.24675324675326</v>
      </c>
      <c r="AT24" s="32">
        <v>1684100</v>
      </c>
      <c r="AU24" s="31">
        <f>AT24/AT23*100</f>
        <v>92.762324428532082</v>
      </c>
      <c r="AV24" s="32">
        <v>3137700</v>
      </c>
      <c r="AW24" s="31">
        <f>AV24/AV23*100</f>
        <v>102.83832060568318</v>
      </c>
      <c r="AX24" s="32">
        <v>623200</v>
      </c>
      <c r="AY24" s="31">
        <f>AX24/AX23*100</f>
        <v>98.482932996207325</v>
      </c>
      <c r="AZ24" s="32">
        <v>1040900</v>
      </c>
      <c r="BA24" s="31">
        <f>AZ24/AZ23*100</f>
        <v>108.05564206373923</v>
      </c>
      <c r="BB24" s="32">
        <v>2875100</v>
      </c>
      <c r="BC24" s="31">
        <f>BB24/BB23*100</f>
        <v>102.93949158610813</v>
      </c>
      <c r="BD24" s="32">
        <v>823700</v>
      </c>
      <c r="BE24" s="31">
        <f>BD24/BD23*100</f>
        <v>108.43865192206425</v>
      </c>
      <c r="BF24" s="32">
        <v>813900</v>
      </c>
      <c r="BG24" s="31">
        <f>BF24/BF23*100</f>
        <v>101.47113826206208</v>
      </c>
      <c r="BH24" s="32">
        <v>204300</v>
      </c>
      <c r="BI24" s="31">
        <f>BH24/BH23*100</f>
        <v>119.40385739333723</v>
      </c>
      <c r="BJ24" s="32">
        <v>6381100</v>
      </c>
      <c r="BK24" s="31">
        <f>BJ24/BJ23*100</f>
        <v>104.23397964684168</v>
      </c>
      <c r="BL24" s="32">
        <v>3254900</v>
      </c>
      <c r="BM24" s="31">
        <f>BL24/BL23*100</f>
        <v>102.47780366475664</v>
      </c>
      <c r="BN24" s="32">
        <v>343200</v>
      </c>
      <c r="BO24" s="31">
        <f>BN24/BN23*100</f>
        <v>107.72128060263653</v>
      </c>
      <c r="BP24" s="32">
        <v>99900</v>
      </c>
      <c r="BQ24" s="31">
        <f>BP24/BP23*100</f>
        <v>139.3305439330544</v>
      </c>
      <c r="BR24" s="32">
        <v>511400</v>
      </c>
      <c r="BS24" s="31">
        <f>BR24/BR23*100</f>
        <v>108.04986266638497</v>
      </c>
      <c r="BT24" s="32">
        <v>1419700</v>
      </c>
      <c r="BU24" s="31">
        <f>BT24/BT23*100</f>
        <v>94.608823137411704</v>
      </c>
      <c r="BV24" s="32">
        <v>599700</v>
      </c>
      <c r="BW24" s="31">
        <f>BV24/BV23*100</f>
        <v>102.04185809086268</v>
      </c>
      <c r="BX24" s="32">
        <v>144600</v>
      </c>
      <c r="BY24" s="31">
        <f>BX24/BX23*100</f>
        <v>96.399999999999991</v>
      </c>
      <c r="BZ24" s="32">
        <v>208300</v>
      </c>
      <c r="CA24" s="31">
        <f>BZ24/BZ23*100</f>
        <v>113.57688113413305</v>
      </c>
      <c r="CB24" s="34">
        <v>21627500</v>
      </c>
      <c r="CC24" s="35">
        <f>CB24/CB23*100</f>
        <v>101.74678446759063</v>
      </c>
      <c r="CD24" s="52"/>
      <c r="CE24" s="52"/>
    </row>
    <row r="25" spans="2:83" s="4" customFormat="1">
      <c r="B25" s="14">
        <v>2018</v>
      </c>
      <c r="C25" s="18">
        <v>30</v>
      </c>
      <c r="D25" s="30">
        <v>1275100</v>
      </c>
      <c r="E25" s="31">
        <f>D25/D24*100</f>
        <v>98.220613156678482</v>
      </c>
      <c r="F25" s="32">
        <v>463900</v>
      </c>
      <c r="G25" s="31">
        <f t="shared" ref="G25" si="281">F25/F24*100</f>
        <v>107.8586375261567</v>
      </c>
      <c r="H25" s="32">
        <v>48500</v>
      </c>
      <c r="I25" s="31">
        <f t="shared" ref="I25" si="282">H25/H24*100</f>
        <v>109.23423423423424</v>
      </c>
      <c r="J25" s="32">
        <v>478500</v>
      </c>
      <c r="K25" s="31">
        <f>J25/J24*100</f>
        <v>108.45421577515866</v>
      </c>
      <c r="L25" s="32">
        <v>302300</v>
      </c>
      <c r="M25" s="31">
        <f>L25/L24*100</f>
        <v>95.846544071020929</v>
      </c>
      <c r="N25" s="32">
        <v>186500</v>
      </c>
      <c r="O25" s="31">
        <f>N25/N24*100</f>
        <v>102.58525852585258</v>
      </c>
      <c r="P25" s="32">
        <v>307600</v>
      </c>
      <c r="Q25" s="31">
        <f>P25/P24*100</f>
        <v>126.8976897689769</v>
      </c>
      <c r="R25" s="32">
        <v>226700</v>
      </c>
      <c r="S25" s="31">
        <f>R25/R24*100</f>
        <v>110.47758284600391</v>
      </c>
      <c r="T25" s="33" t="s">
        <v>62</v>
      </c>
      <c r="U25" s="33" t="s">
        <v>33</v>
      </c>
      <c r="V25" s="32">
        <v>256200</v>
      </c>
      <c r="W25" s="31">
        <f>V25/V24*100</f>
        <v>96.062992125984252</v>
      </c>
      <c r="X25" s="32">
        <v>453800</v>
      </c>
      <c r="Y25" s="31">
        <f>X25/X24*100</f>
        <v>108.69461077844311</v>
      </c>
      <c r="Z25" s="32">
        <v>3999100</v>
      </c>
      <c r="AA25" s="31">
        <f>Z25/Z24*100</f>
        <v>104.06463868432694</v>
      </c>
      <c r="AB25" s="32">
        <v>406300</v>
      </c>
      <c r="AC25" s="31">
        <f>AB25/AB24*100</f>
        <v>101.57499999999999</v>
      </c>
      <c r="AD25" s="32">
        <v>73200</v>
      </c>
      <c r="AE25" s="31">
        <f>AD25/AD24*100</f>
        <v>142.13592233009709</v>
      </c>
      <c r="AF25" s="32">
        <v>22900</v>
      </c>
      <c r="AG25" s="31">
        <f>AF25/AF24*100</f>
        <v>101.77777777777777</v>
      </c>
      <c r="AH25" s="32">
        <v>647900</v>
      </c>
      <c r="AI25" s="31">
        <f>AH25/AH24*100</f>
        <v>96.759259259259252</v>
      </c>
      <c r="AJ25" s="32">
        <v>6400</v>
      </c>
      <c r="AK25" s="31">
        <f>AJ25/AJ24*100</f>
        <v>80</v>
      </c>
      <c r="AL25" s="32">
        <v>338600</v>
      </c>
      <c r="AM25" s="31">
        <f>AL25/AL24*100</f>
        <v>103.32621299969485</v>
      </c>
      <c r="AN25" s="32">
        <v>149600</v>
      </c>
      <c r="AO25" s="31">
        <f>AN25/AN24*100</f>
        <v>94.028912633563806</v>
      </c>
      <c r="AP25" s="32">
        <v>34500</v>
      </c>
      <c r="AQ25" s="31">
        <f>AP25/AP24*100</f>
        <v>115.7718120805369</v>
      </c>
      <c r="AR25" s="32">
        <v>16700</v>
      </c>
      <c r="AS25" s="31">
        <f>AR25/AR24*100</f>
        <v>105.03144654088049</v>
      </c>
      <c r="AT25" s="32">
        <v>1696100</v>
      </c>
      <c r="AU25" s="31">
        <f>AT25/AT24*100</f>
        <v>100.71254676088117</v>
      </c>
      <c r="AV25" s="32">
        <v>3284000</v>
      </c>
      <c r="AW25" s="31">
        <f>AV25/AV24*100</f>
        <v>104.66265098639131</v>
      </c>
      <c r="AX25" s="32">
        <v>576200</v>
      </c>
      <c r="AY25" s="31">
        <f>AX25/AX24*100</f>
        <v>92.458279845956355</v>
      </c>
      <c r="AZ25" s="32">
        <v>1045900</v>
      </c>
      <c r="BA25" s="31">
        <f>AZ25/AZ24*100</f>
        <v>100.48035354020558</v>
      </c>
      <c r="BB25" s="32">
        <v>2960900</v>
      </c>
      <c r="BC25" s="31">
        <f>BB25/BB24*100</f>
        <v>102.98424402629473</v>
      </c>
      <c r="BD25" s="32">
        <v>1023700</v>
      </c>
      <c r="BE25" s="31">
        <f>BD25/BD24*100</f>
        <v>124.28068471530898</v>
      </c>
      <c r="BF25" s="32">
        <v>773100</v>
      </c>
      <c r="BG25" s="31">
        <f>BF25/BF24*100</f>
        <v>94.987099152230002</v>
      </c>
      <c r="BH25" s="32">
        <v>212500</v>
      </c>
      <c r="BI25" s="31">
        <f>BH25/BH24*100</f>
        <v>104.01370533529123</v>
      </c>
      <c r="BJ25" s="32">
        <v>6592300</v>
      </c>
      <c r="BK25" s="31">
        <f>BJ25/BJ24*100</f>
        <v>103.30977417686607</v>
      </c>
      <c r="BL25" s="32">
        <v>3657600</v>
      </c>
      <c r="BM25" s="31">
        <f>BL25/BL24*100</f>
        <v>112.37211588681679</v>
      </c>
      <c r="BN25" s="32">
        <v>366600</v>
      </c>
      <c r="BO25" s="31">
        <f>BN25/BN24*100</f>
        <v>106.81818181818181</v>
      </c>
      <c r="BP25" s="32">
        <v>125900</v>
      </c>
      <c r="BQ25" s="31">
        <f>BP25/BP24*100</f>
        <v>126.02602602602602</v>
      </c>
      <c r="BR25" s="32">
        <v>501600</v>
      </c>
      <c r="BS25" s="31">
        <f>BR25/BR24*100</f>
        <v>98.083691826359015</v>
      </c>
      <c r="BT25" s="32">
        <v>1497100</v>
      </c>
      <c r="BU25" s="31">
        <f>BT25/BT24*100</f>
        <v>105.45185602592097</v>
      </c>
      <c r="BV25" s="32">
        <v>658000</v>
      </c>
      <c r="BW25" s="31">
        <f>BV25/BV24*100</f>
        <v>109.72152743038185</v>
      </c>
      <c r="BX25" s="32">
        <v>153900</v>
      </c>
      <c r="BY25" s="31">
        <f>BX25/BX24*100</f>
        <v>106.43153526970954</v>
      </c>
      <c r="BZ25" s="32">
        <v>214100</v>
      </c>
      <c r="CA25" s="31">
        <f>BZ25/BZ24*100</f>
        <v>102.7844455112818</v>
      </c>
      <c r="CB25" s="34">
        <v>22746300</v>
      </c>
      <c r="CC25" s="35">
        <f>CB25/CB24*100</f>
        <v>105.17304357877701</v>
      </c>
      <c r="CD25" s="52"/>
      <c r="CE25" s="52"/>
    </row>
    <row r="26" spans="2:83" s="4" customFormat="1">
      <c r="B26" s="14">
        <v>2019</v>
      </c>
      <c r="C26" s="18" t="s">
        <v>63</v>
      </c>
      <c r="D26" s="30"/>
      <c r="E26" s="31">
        <f t="shared" ref="E26:E27" si="283">D26/D25*100</f>
        <v>0</v>
      </c>
      <c r="F26" s="32"/>
      <c r="G26" s="31">
        <f t="shared" ref="G26:G27" si="284">F26/F25*100</f>
        <v>0</v>
      </c>
      <c r="H26" s="32"/>
      <c r="I26" s="31">
        <f t="shared" ref="I26:I27" si="285">H26/H25*100</f>
        <v>0</v>
      </c>
      <c r="J26" s="32"/>
      <c r="K26" s="31">
        <f t="shared" ref="K26:K27" si="286">J26/J25*100</f>
        <v>0</v>
      </c>
      <c r="L26" s="32"/>
      <c r="M26" s="31">
        <f t="shared" ref="M26:M27" si="287">L26/L25*100</f>
        <v>0</v>
      </c>
      <c r="N26" s="32"/>
      <c r="O26" s="31">
        <f t="shared" ref="O26:O27" si="288">N26/N25*100</f>
        <v>0</v>
      </c>
      <c r="P26" s="32"/>
      <c r="Q26" s="31">
        <f t="shared" ref="Q26:Q27" si="289">P26/P25*100</f>
        <v>0</v>
      </c>
      <c r="R26" s="32"/>
      <c r="S26" s="31">
        <f t="shared" ref="S26:S27" si="290">R26/R25*100</f>
        <v>0</v>
      </c>
      <c r="T26" s="33" t="s">
        <v>62</v>
      </c>
      <c r="U26" s="33" t="s">
        <v>33</v>
      </c>
      <c r="V26" s="32"/>
      <c r="W26" s="31">
        <f t="shared" ref="W26:W27" si="291">V26/V25*100</f>
        <v>0</v>
      </c>
      <c r="X26" s="32"/>
      <c r="Y26" s="31">
        <f t="shared" ref="Y26:Y27" si="292">X26/X25*100</f>
        <v>0</v>
      </c>
      <c r="Z26" s="32">
        <v>3959900</v>
      </c>
      <c r="AA26" s="31">
        <f t="shared" ref="AA26:AA27" si="293">Z26/Z25*100</f>
        <v>99.019779450376333</v>
      </c>
      <c r="AB26" s="32"/>
      <c r="AC26" s="31">
        <f t="shared" ref="AC26:AC27" si="294">AB26/AB25*100</f>
        <v>0</v>
      </c>
      <c r="AD26" s="32"/>
      <c r="AE26" s="31">
        <f t="shared" ref="AE26:AE27" si="295">AD26/AD25*100</f>
        <v>0</v>
      </c>
      <c r="AF26" s="32"/>
      <c r="AG26" s="31">
        <f t="shared" ref="AG26:AG27" si="296">AF26/AF25*100</f>
        <v>0</v>
      </c>
      <c r="AH26" s="32"/>
      <c r="AI26" s="31">
        <f t="shared" ref="AI26:AI27" si="297">AH26/AH25*100</f>
        <v>0</v>
      </c>
      <c r="AJ26" s="32"/>
      <c r="AK26" s="31">
        <f t="shared" ref="AK26:AK27" si="298">AJ26/AJ25*100</f>
        <v>0</v>
      </c>
      <c r="AL26" s="32"/>
      <c r="AM26" s="31">
        <f t="shared" ref="AM26:AM27" si="299">AL26/AL25*100</f>
        <v>0</v>
      </c>
      <c r="AN26" s="32"/>
      <c r="AO26" s="31">
        <f t="shared" ref="AO26:AO27" si="300">AN26/AN25*100</f>
        <v>0</v>
      </c>
      <c r="AP26" s="32"/>
      <c r="AQ26" s="31">
        <f t="shared" ref="AQ26:AQ27" si="301">AP26/AP25*100</f>
        <v>0</v>
      </c>
      <c r="AR26" s="32"/>
      <c r="AS26" s="31">
        <f t="shared" ref="AS26:AS27" si="302">AR26/AR25*100</f>
        <v>0</v>
      </c>
      <c r="AT26" s="32">
        <v>1607900</v>
      </c>
      <c r="AU26" s="31">
        <f t="shared" ref="AU26:AU27" si="303">AT26/AT25*100</f>
        <v>94.799834915394143</v>
      </c>
      <c r="AV26" s="32">
        <v>3312400</v>
      </c>
      <c r="AW26" s="31">
        <f t="shared" ref="AW26:AW27" si="304">AV26/AV25*100</f>
        <v>100.86479902557856</v>
      </c>
      <c r="AX26" s="32"/>
      <c r="AY26" s="31">
        <f t="shared" ref="AY26:AY27" si="305">AX26/AX25*100</f>
        <v>0</v>
      </c>
      <c r="AZ26" s="32"/>
      <c r="BA26" s="31">
        <f t="shared" ref="BA26:BA27" si="306">AZ26/AZ25*100</f>
        <v>0</v>
      </c>
      <c r="BB26" s="32"/>
      <c r="BC26" s="31">
        <f t="shared" ref="BC26:BC27" si="307">BB26/BB25*100</f>
        <v>0</v>
      </c>
      <c r="BD26" s="32"/>
      <c r="BE26" s="31">
        <f t="shared" ref="BE26:BE27" si="308">BD26/BD25*100</f>
        <v>0</v>
      </c>
      <c r="BF26" s="32"/>
      <c r="BG26" s="31">
        <f t="shared" ref="BG26:BG27" si="309">BF26/BF25*100</f>
        <v>0</v>
      </c>
      <c r="BH26" s="32"/>
      <c r="BI26" s="31">
        <f t="shared" ref="BI26:BI27" si="310">BH26/BH25*100</f>
        <v>0</v>
      </c>
      <c r="BJ26" s="32">
        <f>5538100+1198600</f>
        <v>6736700</v>
      </c>
      <c r="BK26" s="31">
        <f t="shared" ref="BK26:BK27" si="311">BJ26/BJ25*100</f>
        <v>102.19043429455577</v>
      </c>
      <c r="BL26" s="32">
        <v>3639600</v>
      </c>
      <c r="BM26" s="31">
        <f t="shared" ref="BM26:BM27" si="312">BL26/BL25*100</f>
        <v>99.50787401574803</v>
      </c>
      <c r="BN26" s="33" t="s">
        <v>64</v>
      </c>
      <c r="BO26" s="33" t="s">
        <v>64</v>
      </c>
      <c r="BP26" s="33">
        <v>103100</v>
      </c>
      <c r="BQ26" s="31">
        <f t="shared" ref="BQ26:BS27" si="313">BP26/BP25*100</f>
        <v>81.890389197776017</v>
      </c>
      <c r="BR26" s="33">
        <f>584100-BP26</f>
        <v>481000</v>
      </c>
      <c r="BS26" s="31">
        <f t="shared" si="313"/>
        <v>95.893141945773536</v>
      </c>
      <c r="BT26" s="32">
        <v>1422400</v>
      </c>
      <c r="BU26" s="31">
        <f t="shared" ref="BU26:BU27" si="314">BT26/BT25*100</f>
        <v>95.010353349809634</v>
      </c>
      <c r="BV26" s="33" t="s">
        <v>64</v>
      </c>
      <c r="BW26" s="33" t="s">
        <v>64</v>
      </c>
      <c r="BX26" s="33" t="s">
        <v>64</v>
      </c>
      <c r="BY26" s="33" t="s">
        <v>64</v>
      </c>
      <c r="BZ26" s="33">
        <v>216100</v>
      </c>
      <c r="CA26" s="31">
        <f t="shared" ref="CA26:CA27" si="315">BZ26/BZ25*100</f>
        <v>100.93414292386736</v>
      </c>
      <c r="CB26" s="34">
        <v>22684200</v>
      </c>
      <c r="CC26" s="35">
        <f t="shared" ref="CC26:CC27" si="316">CB26/CB25*100</f>
        <v>99.72698856517323</v>
      </c>
      <c r="CD26" s="52"/>
      <c r="CE26" s="52"/>
    </row>
    <row r="27" spans="2:83" s="4" customFormat="1">
      <c r="B27" s="14">
        <v>2020</v>
      </c>
      <c r="C27" s="18">
        <v>2</v>
      </c>
      <c r="D27" s="30">
        <v>1160200</v>
      </c>
      <c r="E27" s="31" t="e">
        <f t="shared" si="283"/>
        <v>#DIV/0!</v>
      </c>
      <c r="F27" s="32">
        <v>418300</v>
      </c>
      <c r="G27" s="31" t="e">
        <f t="shared" si="284"/>
        <v>#DIV/0!</v>
      </c>
      <c r="H27" s="32">
        <v>481200</v>
      </c>
      <c r="I27" s="31" t="e">
        <f t="shared" si="285"/>
        <v>#DIV/0!</v>
      </c>
      <c r="J27" s="32"/>
      <c r="K27" s="31" t="e">
        <f t="shared" si="286"/>
        <v>#DIV/0!</v>
      </c>
      <c r="L27" s="32">
        <v>216500</v>
      </c>
      <c r="M27" s="31" t="e">
        <f t="shared" si="287"/>
        <v>#DIV/0!</v>
      </c>
      <c r="N27" s="32">
        <v>161000</v>
      </c>
      <c r="O27" s="31" t="e">
        <f t="shared" si="288"/>
        <v>#DIV/0!</v>
      </c>
      <c r="P27" s="32">
        <v>315700</v>
      </c>
      <c r="Q27" s="31" t="e">
        <f t="shared" si="289"/>
        <v>#DIV/0!</v>
      </c>
      <c r="R27" s="32">
        <v>255200</v>
      </c>
      <c r="S27" s="31" t="e">
        <f t="shared" si="290"/>
        <v>#DIV/0!</v>
      </c>
      <c r="T27" s="33" t="s">
        <v>62</v>
      </c>
      <c r="U27" s="33" t="s">
        <v>33</v>
      </c>
      <c r="V27" s="32">
        <v>224600</v>
      </c>
      <c r="W27" s="31" t="e">
        <f t="shared" si="291"/>
        <v>#DIV/0!</v>
      </c>
      <c r="X27" s="32">
        <v>516400</v>
      </c>
      <c r="Y27" s="31" t="e">
        <f t="shared" si="292"/>
        <v>#DIV/0!</v>
      </c>
      <c r="Z27" s="32">
        <v>3749100</v>
      </c>
      <c r="AA27" s="31">
        <f t="shared" si="293"/>
        <v>94.67663324831436</v>
      </c>
      <c r="AB27" s="32">
        <v>376200</v>
      </c>
      <c r="AC27" s="31" t="e">
        <f t="shared" si="294"/>
        <v>#DIV/0!</v>
      </c>
      <c r="AD27" s="32">
        <v>36200</v>
      </c>
      <c r="AE27" s="31" t="e">
        <f t="shared" si="295"/>
        <v>#DIV/0!</v>
      </c>
      <c r="AF27" s="32">
        <v>17100</v>
      </c>
      <c r="AG27" s="31" t="e">
        <f t="shared" si="296"/>
        <v>#DIV/0!</v>
      </c>
      <c r="AH27" s="32">
        <v>593700</v>
      </c>
      <c r="AI27" s="31" t="e">
        <f t="shared" si="297"/>
        <v>#DIV/0!</v>
      </c>
      <c r="AJ27" s="32"/>
      <c r="AK27" s="31" t="e">
        <f t="shared" si="298"/>
        <v>#DIV/0!</v>
      </c>
      <c r="AL27" s="32">
        <v>220700</v>
      </c>
      <c r="AM27" s="31" t="e">
        <f t="shared" si="299"/>
        <v>#DIV/0!</v>
      </c>
      <c r="AN27" s="32">
        <v>122400</v>
      </c>
      <c r="AO27" s="31" t="e">
        <f t="shared" si="300"/>
        <v>#DIV/0!</v>
      </c>
      <c r="AP27" s="32">
        <v>23600</v>
      </c>
      <c r="AQ27" s="31" t="e">
        <f t="shared" si="301"/>
        <v>#DIV/0!</v>
      </c>
      <c r="AR27" s="32">
        <v>10100</v>
      </c>
      <c r="AS27" s="31" t="e">
        <f t="shared" si="302"/>
        <v>#DIV/0!</v>
      </c>
      <c r="AT27" s="32">
        <v>1399900</v>
      </c>
      <c r="AU27" s="31">
        <f t="shared" si="303"/>
        <v>87.063872131351445</v>
      </c>
      <c r="AV27" s="32">
        <v>3039700</v>
      </c>
      <c r="AW27" s="31">
        <f t="shared" si="304"/>
        <v>91.767298635430507</v>
      </c>
      <c r="AX27" s="32">
        <v>427000</v>
      </c>
      <c r="AY27" s="31" t="e">
        <f t="shared" si="305"/>
        <v>#DIV/0!</v>
      </c>
      <c r="AZ27" s="32">
        <v>1105600</v>
      </c>
      <c r="BA27" s="31" t="e">
        <f t="shared" si="306"/>
        <v>#DIV/0!</v>
      </c>
      <c r="BB27" s="32">
        <v>2968600</v>
      </c>
      <c r="BC27" s="31" t="e">
        <f t="shared" si="307"/>
        <v>#DIV/0!</v>
      </c>
      <c r="BD27" s="32">
        <v>1044000</v>
      </c>
      <c r="BE27" s="31" t="e">
        <f t="shared" si="308"/>
        <v>#DIV/0!</v>
      </c>
      <c r="BF27" s="32">
        <v>629100</v>
      </c>
      <c r="BG27" s="31" t="e">
        <f t="shared" si="309"/>
        <v>#DIV/0!</v>
      </c>
      <c r="BH27" s="32">
        <v>174100</v>
      </c>
      <c r="BI27" s="31" t="e">
        <f t="shared" si="310"/>
        <v>#DIV/0!</v>
      </c>
      <c r="BJ27" s="32">
        <f>5242800+1105600</f>
        <v>6348400</v>
      </c>
      <c r="BK27" s="31">
        <f t="shared" si="311"/>
        <v>94.236050291685842</v>
      </c>
      <c r="BL27" s="32">
        <v>3843200</v>
      </c>
      <c r="BM27" s="31">
        <f t="shared" si="312"/>
        <v>105.59402132102429</v>
      </c>
      <c r="BN27" s="32">
        <v>430500</v>
      </c>
      <c r="BO27" s="33" t="s">
        <v>64</v>
      </c>
      <c r="BP27" s="33">
        <v>95800</v>
      </c>
      <c r="BQ27" s="31">
        <f t="shared" si="313"/>
        <v>92.919495635305523</v>
      </c>
      <c r="BR27" s="33">
        <f>591300-BP27</f>
        <v>495500</v>
      </c>
      <c r="BS27" s="31">
        <f t="shared" si="313"/>
        <v>103.01455301455303</v>
      </c>
      <c r="BT27" s="32">
        <v>1269600</v>
      </c>
      <c r="BU27" s="31">
        <f t="shared" si="314"/>
        <v>89.257592800899886</v>
      </c>
      <c r="BV27" s="32">
        <v>523900</v>
      </c>
      <c r="BW27" s="33" t="s">
        <v>64</v>
      </c>
      <c r="BX27" s="32">
        <v>183300</v>
      </c>
      <c r="BY27" s="33" t="s">
        <v>64</v>
      </c>
      <c r="BZ27" s="32">
        <v>200000</v>
      </c>
      <c r="CA27" s="31">
        <f t="shared" si="315"/>
        <v>92.549745488199903</v>
      </c>
      <c r="CB27" s="34">
        <v>21579000</v>
      </c>
      <c r="CC27" s="35">
        <f t="shared" si="316"/>
        <v>95.127886370248888</v>
      </c>
      <c r="CD27" s="52"/>
      <c r="CE27" s="52"/>
    </row>
    <row r="28" spans="2:83" s="4" customFormat="1">
      <c r="B28" s="16">
        <v>2021</v>
      </c>
      <c r="C28" s="20">
        <v>3</v>
      </c>
      <c r="D28" s="40">
        <v>1160200</v>
      </c>
      <c r="E28" s="41">
        <f t="shared" ref="E28" si="317">D28/D27*100</f>
        <v>100</v>
      </c>
      <c r="F28" s="42">
        <v>418300</v>
      </c>
      <c r="G28" s="41">
        <f t="shared" ref="G28" si="318">F28/F27*100</f>
        <v>100</v>
      </c>
      <c r="H28" s="42">
        <v>481200</v>
      </c>
      <c r="I28" s="41">
        <f t="shared" ref="I28" si="319">H28/H27*100</f>
        <v>100</v>
      </c>
      <c r="J28" s="42"/>
      <c r="K28" s="41" t="e">
        <f t="shared" ref="K28" si="320">J28/J27*100</f>
        <v>#DIV/0!</v>
      </c>
      <c r="L28" s="42">
        <v>216500</v>
      </c>
      <c r="M28" s="41">
        <f t="shared" ref="M28" si="321">L28/L27*100</f>
        <v>100</v>
      </c>
      <c r="N28" s="42">
        <v>161000</v>
      </c>
      <c r="O28" s="41">
        <f t="shared" ref="O28" si="322">N28/N27*100</f>
        <v>100</v>
      </c>
      <c r="P28" s="42">
        <v>315700</v>
      </c>
      <c r="Q28" s="41">
        <f t="shared" ref="Q28" si="323">P28/P27*100</f>
        <v>100</v>
      </c>
      <c r="R28" s="42">
        <v>255200</v>
      </c>
      <c r="S28" s="41">
        <f t="shared" ref="S28" si="324">R28/R27*100</f>
        <v>100</v>
      </c>
      <c r="T28" s="43" t="s">
        <v>62</v>
      </c>
      <c r="U28" s="43" t="s">
        <v>33</v>
      </c>
      <c r="V28" s="42">
        <v>224600</v>
      </c>
      <c r="W28" s="41">
        <f t="shared" ref="W28" si="325">V28/V27*100</f>
        <v>100</v>
      </c>
      <c r="X28" s="42">
        <v>516400</v>
      </c>
      <c r="Y28" s="41">
        <f t="shared" ref="Y28" si="326">X28/X27*100</f>
        <v>100</v>
      </c>
      <c r="Z28" s="42">
        <v>3800800</v>
      </c>
      <c r="AA28" s="41">
        <f t="shared" ref="AA28" si="327">Z28/Z27*100</f>
        <v>101.37899762609692</v>
      </c>
      <c r="AB28" s="42">
        <v>376200</v>
      </c>
      <c r="AC28" s="41">
        <f t="shared" ref="AC28" si="328">AB28/AB27*100</f>
        <v>100</v>
      </c>
      <c r="AD28" s="42">
        <v>36200</v>
      </c>
      <c r="AE28" s="41">
        <f t="shared" ref="AE28" si="329">AD28/AD27*100</f>
        <v>100</v>
      </c>
      <c r="AF28" s="42">
        <v>17100</v>
      </c>
      <c r="AG28" s="41">
        <f t="shared" ref="AG28" si="330">AF28/AF27*100</f>
        <v>100</v>
      </c>
      <c r="AH28" s="42">
        <v>593700</v>
      </c>
      <c r="AI28" s="41">
        <f t="shared" ref="AI28" si="331">AH28/AH27*100</f>
        <v>100</v>
      </c>
      <c r="AJ28" s="42"/>
      <c r="AK28" s="41" t="e">
        <f t="shared" ref="AK28" si="332">AJ28/AJ27*100</f>
        <v>#DIV/0!</v>
      </c>
      <c r="AL28" s="42">
        <v>220700</v>
      </c>
      <c r="AM28" s="41">
        <f t="shared" ref="AM28" si="333">AL28/AL27*100</f>
        <v>100</v>
      </c>
      <c r="AN28" s="42">
        <v>122400</v>
      </c>
      <c r="AO28" s="41">
        <f t="shared" ref="AO28" si="334">AN28/AN27*100</f>
        <v>100</v>
      </c>
      <c r="AP28" s="42">
        <v>23600</v>
      </c>
      <c r="AQ28" s="41">
        <f t="shared" ref="AQ28" si="335">AP28/AP27*100</f>
        <v>100</v>
      </c>
      <c r="AR28" s="42">
        <v>10100</v>
      </c>
      <c r="AS28" s="41">
        <f t="shared" ref="AS28" si="336">AR28/AR27*100</f>
        <v>100</v>
      </c>
      <c r="AT28" s="42">
        <v>1362900</v>
      </c>
      <c r="AU28" s="41">
        <f t="shared" ref="AU28" si="337">AT28/AT27*100</f>
        <v>97.356954068147729</v>
      </c>
      <c r="AV28" s="42">
        <v>3061600</v>
      </c>
      <c r="AW28" s="41">
        <f t="shared" ref="AW28" si="338">AV28/AV27*100</f>
        <v>100.7204658354443</v>
      </c>
      <c r="AX28" s="42">
        <v>427000</v>
      </c>
      <c r="AY28" s="41">
        <f t="shared" ref="AY28" si="339">AX28/AX27*100</f>
        <v>100</v>
      </c>
      <c r="AZ28" s="42">
        <v>1105600</v>
      </c>
      <c r="BA28" s="41">
        <f t="shared" ref="BA28" si="340">AZ28/AZ27*100</f>
        <v>100</v>
      </c>
      <c r="BB28" s="42">
        <v>2968600</v>
      </c>
      <c r="BC28" s="41">
        <f t="shared" ref="BC28" si="341">BB28/BB27*100</f>
        <v>100</v>
      </c>
      <c r="BD28" s="42">
        <v>1044000</v>
      </c>
      <c r="BE28" s="41">
        <f t="shared" ref="BE28" si="342">BD28/BD27*100</f>
        <v>100</v>
      </c>
      <c r="BF28" s="42">
        <v>629100</v>
      </c>
      <c r="BG28" s="41">
        <f t="shared" ref="BG28" si="343">BF28/BF27*100</f>
        <v>100</v>
      </c>
      <c r="BH28" s="42">
        <v>174100</v>
      </c>
      <c r="BI28" s="41">
        <f t="shared" ref="BI28" si="344">BH28/BH27*100</f>
        <v>100</v>
      </c>
      <c r="BJ28" s="42">
        <f>1080700+5425600</f>
        <v>6506300</v>
      </c>
      <c r="BK28" s="41">
        <f t="shared" ref="BK28" si="345">BJ28/BJ27*100</f>
        <v>102.48724087959171</v>
      </c>
      <c r="BL28" s="42">
        <v>4154300</v>
      </c>
      <c r="BM28" s="41">
        <f t="shared" ref="BM28:BQ28" si="346">BL28/BL27*100</f>
        <v>108.09481681931723</v>
      </c>
      <c r="BN28" s="42">
        <v>424000</v>
      </c>
      <c r="BO28" s="41">
        <f t="shared" si="346"/>
        <v>98.490127758420442</v>
      </c>
      <c r="BP28" s="43">
        <v>90600</v>
      </c>
      <c r="BQ28" s="41">
        <f t="shared" si="346"/>
        <v>94.57202505219206</v>
      </c>
      <c r="BR28" s="43">
        <v>493900</v>
      </c>
      <c r="BS28" s="41">
        <f t="shared" ref="BS28" si="347">BR28/BR27*100</f>
        <v>99.677093844601416</v>
      </c>
      <c r="BT28" s="42">
        <v>1246000</v>
      </c>
      <c r="BU28" s="41">
        <f t="shared" ref="BU28" si="348">BT28/BT27*100</f>
        <v>98.141146817895404</v>
      </c>
      <c r="BV28" s="42">
        <v>608100</v>
      </c>
      <c r="BW28" s="41">
        <f t="shared" ref="BW28:BY28" si="349">BV28/BV27*100</f>
        <v>116.07176942164534</v>
      </c>
      <c r="BX28" s="42">
        <v>161400</v>
      </c>
      <c r="BY28" s="41">
        <f t="shared" si="349"/>
        <v>88.05237315875614</v>
      </c>
      <c r="BZ28" s="42">
        <v>214900</v>
      </c>
      <c r="CA28" s="41">
        <f t="shared" ref="CA28" si="350">BZ28/BZ27*100</f>
        <v>107.45</v>
      </c>
      <c r="CB28" s="44">
        <v>22124900</v>
      </c>
      <c r="CC28" s="45">
        <f t="shared" ref="CC28" si="351">CB28/CB27*100</f>
        <v>102.52977431762362</v>
      </c>
      <c r="CD28" s="52"/>
      <c r="CE28" s="52"/>
    </row>
    <row r="29" spans="2:83" s="4" customFormat="1">
      <c r="B29" s="14">
        <v>2022</v>
      </c>
      <c r="C29" s="18">
        <v>4</v>
      </c>
      <c r="D29" s="30">
        <v>1160200</v>
      </c>
      <c r="E29" s="31">
        <f t="shared" ref="E29" si="352">D29/D28*100</f>
        <v>100</v>
      </c>
      <c r="F29" s="32">
        <v>418300</v>
      </c>
      <c r="G29" s="31">
        <f t="shared" ref="G29" si="353">F29/F28*100</f>
        <v>100</v>
      </c>
      <c r="H29" s="32">
        <v>481200</v>
      </c>
      <c r="I29" s="31">
        <f t="shared" ref="I29" si="354">H29/H28*100</f>
        <v>100</v>
      </c>
      <c r="J29" s="32"/>
      <c r="K29" s="31" t="e">
        <f t="shared" ref="K29" si="355">J29/J28*100</f>
        <v>#DIV/0!</v>
      </c>
      <c r="L29" s="32">
        <v>216500</v>
      </c>
      <c r="M29" s="31">
        <f t="shared" ref="M29" si="356">L29/L28*100</f>
        <v>100</v>
      </c>
      <c r="N29" s="32">
        <v>161000</v>
      </c>
      <c r="O29" s="31">
        <f t="shared" ref="O29" si="357">N29/N28*100</f>
        <v>100</v>
      </c>
      <c r="P29" s="32">
        <v>315700</v>
      </c>
      <c r="Q29" s="31">
        <f t="shared" ref="Q29" si="358">P29/P28*100</f>
        <v>100</v>
      </c>
      <c r="R29" s="32">
        <v>255200</v>
      </c>
      <c r="S29" s="31">
        <f t="shared" ref="S29" si="359">R29/R28*100</f>
        <v>100</v>
      </c>
      <c r="T29" s="33" t="s">
        <v>62</v>
      </c>
      <c r="U29" s="33" t="s">
        <v>33</v>
      </c>
      <c r="V29" s="32">
        <v>224600</v>
      </c>
      <c r="W29" s="31">
        <f t="shared" ref="W29" si="360">V29/V28*100</f>
        <v>100</v>
      </c>
      <c r="X29" s="32">
        <v>516400</v>
      </c>
      <c r="Y29" s="31">
        <f t="shared" ref="Y29" si="361">X29/X28*100</f>
        <v>100</v>
      </c>
      <c r="Z29" s="32">
        <v>3801200</v>
      </c>
      <c r="AA29" s="31">
        <f t="shared" ref="AA29" si="362">Z29/Z28*100</f>
        <v>100.01052410018943</v>
      </c>
      <c r="AB29" s="32">
        <v>376200</v>
      </c>
      <c r="AC29" s="31">
        <f t="shared" ref="AC29" si="363">AB29/AB28*100</f>
        <v>100</v>
      </c>
      <c r="AD29" s="32">
        <v>36200</v>
      </c>
      <c r="AE29" s="31">
        <f t="shared" ref="AE29" si="364">AD29/AD28*100</f>
        <v>100</v>
      </c>
      <c r="AF29" s="32">
        <v>17100</v>
      </c>
      <c r="AG29" s="31">
        <f t="shared" ref="AG29" si="365">AF29/AF28*100</f>
        <v>100</v>
      </c>
      <c r="AH29" s="32">
        <v>593700</v>
      </c>
      <c r="AI29" s="31">
        <f t="shared" ref="AI29" si="366">AH29/AH28*100</f>
        <v>100</v>
      </c>
      <c r="AJ29" s="32"/>
      <c r="AK29" s="31" t="e">
        <f t="shared" ref="AK29" si="367">AJ29/AJ28*100</f>
        <v>#DIV/0!</v>
      </c>
      <c r="AL29" s="32">
        <v>220700</v>
      </c>
      <c r="AM29" s="31">
        <f t="shared" ref="AM29" si="368">AL29/AL28*100</f>
        <v>100</v>
      </c>
      <c r="AN29" s="32">
        <v>122400</v>
      </c>
      <c r="AO29" s="31">
        <f t="shared" ref="AO29" si="369">AN29/AN28*100</f>
        <v>100</v>
      </c>
      <c r="AP29" s="32">
        <v>23600</v>
      </c>
      <c r="AQ29" s="31">
        <f t="shared" ref="AQ29" si="370">AP29/AP28*100</f>
        <v>100</v>
      </c>
      <c r="AR29" s="32">
        <v>10100</v>
      </c>
      <c r="AS29" s="31">
        <f t="shared" ref="AS29" si="371">AR29/AR28*100</f>
        <v>100</v>
      </c>
      <c r="AT29" s="32">
        <v>1475200</v>
      </c>
      <c r="AU29" s="31">
        <f t="shared" ref="AU29" si="372">AT29/AT28*100</f>
        <v>108.239782816054</v>
      </c>
      <c r="AV29" s="32">
        <v>3033400</v>
      </c>
      <c r="AW29" s="31">
        <f t="shared" ref="AW29" si="373">AV29/AV28*100</f>
        <v>99.078912986673643</v>
      </c>
      <c r="AX29" s="32">
        <v>427000</v>
      </c>
      <c r="AY29" s="31">
        <f t="shared" ref="AY29" si="374">AX29/AX28*100</f>
        <v>100</v>
      </c>
      <c r="AZ29" s="32">
        <v>1105600</v>
      </c>
      <c r="BA29" s="31">
        <f t="shared" ref="BA29" si="375">AZ29/AZ28*100</f>
        <v>100</v>
      </c>
      <c r="BB29" s="32">
        <v>2968600</v>
      </c>
      <c r="BC29" s="31">
        <f t="shared" ref="BC29" si="376">BB29/BB28*100</f>
        <v>100</v>
      </c>
      <c r="BD29" s="32">
        <v>1044000</v>
      </c>
      <c r="BE29" s="31">
        <f t="shared" ref="BE29" si="377">BD29/BD28*100</f>
        <v>100</v>
      </c>
      <c r="BF29" s="32">
        <v>629100</v>
      </c>
      <c r="BG29" s="31">
        <f t="shared" ref="BG29" si="378">BF29/BF28*100</f>
        <v>100</v>
      </c>
      <c r="BH29" s="32">
        <v>174100</v>
      </c>
      <c r="BI29" s="31">
        <f t="shared" ref="BI29" si="379">BH29/BH28*100</f>
        <v>100</v>
      </c>
      <c r="BJ29" s="32">
        <v>6624900</v>
      </c>
      <c r="BK29" s="31">
        <f t="shared" ref="BK29" si="380">BJ29/BJ28*100</f>
        <v>101.8228486236417</v>
      </c>
      <c r="BL29" s="32">
        <v>4461300</v>
      </c>
      <c r="BM29" s="31">
        <f t="shared" ref="BM29" si="381">BL29/BL28*100</f>
        <v>107.38993332209998</v>
      </c>
      <c r="BN29" s="32">
        <v>416300</v>
      </c>
      <c r="BO29" s="31">
        <f t="shared" ref="BO29" si="382">BN29/BN28*100</f>
        <v>98.183962264150949</v>
      </c>
      <c r="BP29" s="33">
        <v>90000</v>
      </c>
      <c r="BQ29" s="31">
        <f t="shared" ref="BQ29" si="383">BP29/BP28*100</f>
        <v>99.337748344370851</v>
      </c>
      <c r="BR29" s="33">
        <v>459000</v>
      </c>
      <c r="BS29" s="31">
        <f t="shared" ref="BS29" si="384">BR29/BR28*100</f>
        <v>92.933792265640818</v>
      </c>
      <c r="BT29" s="32">
        <v>1386000</v>
      </c>
      <c r="BU29" s="31">
        <f t="shared" ref="BU29" si="385">BT29/BT28*100</f>
        <v>111.23595505617978</v>
      </c>
      <c r="BV29" s="32">
        <v>608200</v>
      </c>
      <c r="BW29" s="31">
        <f t="shared" ref="BW29" si="386">BV29/BV28*100</f>
        <v>100.01644466370662</v>
      </c>
      <c r="BX29" s="32">
        <v>159300</v>
      </c>
      <c r="BY29" s="31">
        <f t="shared" ref="BY29" si="387">BX29/BX28*100</f>
        <v>98.698884758364315</v>
      </c>
      <c r="BZ29" s="32">
        <v>209700</v>
      </c>
      <c r="CA29" s="31">
        <f t="shared" ref="CA29" si="388">BZ29/BZ28*100</f>
        <v>97.580269892973476</v>
      </c>
      <c r="CB29" s="34">
        <v>22724500</v>
      </c>
      <c r="CC29" s="35">
        <f t="shared" ref="CC29" si="389">CB29/CB28*100</f>
        <v>102.71006874607342</v>
      </c>
      <c r="CD29" s="52"/>
      <c r="CE29" s="52"/>
    </row>
    <row r="30" spans="2:83" s="4" customFormat="1">
      <c r="B30" s="56">
        <v>2023</v>
      </c>
      <c r="C30" s="57">
        <v>5</v>
      </c>
      <c r="D30" s="58">
        <v>1160200</v>
      </c>
      <c r="E30" s="59">
        <f t="shared" ref="E30" si="390">D30/D29*100</f>
        <v>100</v>
      </c>
      <c r="F30" s="60">
        <v>418300</v>
      </c>
      <c r="G30" s="59">
        <f t="shared" ref="G30" si="391">F30/F29*100</f>
        <v>100</v>
      </c>
      <c r="H30" s="60">
        <v>481200</v>
      </c>
      <c r="I30" s="59">
        <f t="shared" ref="I30" si="392">H30/H29*100</f>
        <v>100</v>
      </c>
      <c r="J30" s="60"/>
      <c r="K30" s="59" t="e">
        <f t="shared" ref="K30" si="393">J30/J29*100</f>
        <v>#DIV/0!</v>
      </c>
      <c r="L30" s="60">
        <v>216500</v>
      </c>
      <c r="M30" s="59">
        <f t="shared" ref="M30" si="394">L30/L29*100</f>
        <v>100</v>
      </c>
      <c r="N30" s="60">
        <v>161000</v>
      </c>
      <c r="O30" s="59">
        <f t="shared" ref="O30" si="395">N30/N29*100</f>
        <v>100</v>
      </c>
      <c r="P30" s="60">
        <v>315700</v>
      </c>
      <c r="Q30" s="59">
        <f t="shared" ref="Q30" si="396">P30/P29*100</f>
        <v>100</v>
      </c>
      <c r="R30" s="60">
        <v>255200</v>
      </c>
      <c r="S30" s="59">
        <f t="shared" ref="S30" si="397">R30/R29*100</f>
        <v>100</v>
      </c>
      <c r="T30" s="61" t="s">
        <v>62</v>
      </c>
      <c r="U30" s="61" t="s">
        <v>33</v>
      </c>
      <c r="V30" s="60">
        <v>224600</v>
      </c>
      <c r="W30" s="59">
        <f t="shared" ref="W30" si="398">V30/V29*100</f>
        <v>100</v>
      </c>
      <c r="X30" s="60">
        <v>516400</v>
      </c>
      <c r="Y30" s="59">
        <f t="shared" ref="Y30" si="399">X30/X29*100</f>
        <v>100</v>
      </c>
      <c r="Z30" s="60">
        <v>3778600</v>
      </c>
      <c r="AA30" s="59">
        <f t="shared" ref="AA30" si="400">Z30/Z29*100</f>
        <v>99.405450910238869</v>
      </c>
      <c r="AB30" s="60">
        <v>376200</v>
      </c>
      <c r="AC30" s="59">
        <f t="shared" ref="AC30" si="401">AB30/AB29*100</f>
        <v>100</v>
      </c>
      <c r="AD30" s="60">
        <v>36200</v>
      </c>
      <c r="AE30" s="59">
        <f t="shared" ref="AE30" si="402">AD30/AD29*100</f>
        <v>100</v>
      </c>
      <c r="AF30" s="60">
        <v>17100</v>
      </c>
      <c r="AG30" s="59">
        <f t="shared" ref="AG30" si="403">AF30/AF29*100</f>
        <v>100</v>
      </c>
      <c r="AH30" s="60">
        <v>593700</v>
      </c>
      <c r="AI30" s="59">
        <f t="shared" ref="AI30" si="404">AH30/AH29*100</f>
        <v>100</v>
      </c>
      <c r="AJ30" s="60"/>
      <c r="AK30" s="59" t="e">
        <f t="shared" ref="AK30" si="405">AJ30/AJ29*100</f>
        <v>#DIV/0!</v>
      </c>
      <c r="AL30" s="60">
        <v>220700</v>
      </c>
      <c r="AM30" s="59">
        <f t="shared" ref="AM30" si="406">AL30/AL29*100</f>
        <v>100</v>
      </c>
      <c r="AN30" s="60">
        <v>122400</v>
      </c>
      <c r="AO30" s="59">
        <f t="shared" ref="AO30" si="407">AN30/AN29*100</f>
        <v>100</v>
      </c>
      <c r="AP30" s="60">
        <v>23600</v>
      </c>
      <c r="AQ30" s="59">
        <f t="shared" ref="AQ30" si="408">AP30/AP29*100</f>
        <v>100</v>
      </c>
      <c r="AR30" s="60">
        <v>10100</v>
      </c>
      <c r="AS30" s="59">
        <f t="shared" ref="AS30" si="409">AR30/AR29*100</f>
        <v>100</v>
      </c>
      <c r="AT30" s="60">
        <v>1639900</v>
      </c>
      <c r="AU30" s="59">
        <f t="shared" ref="AU30" si="410">AT30/AT29*100</f>
        <v>111.16458785249456</v>
      </c>
      <c r="AV30" s="60">
        <v>3135400</v>
      </c>
      <c r="AW30" s="59">
        <f t="shared" ref="AW30" si="411">AV30/AV29*100</f>
        <v>103.36256346014375</v>
      </c>
      <c r="AX30" s="60">
        <v>427000</v>
      </c>
      <c r="AY30" s="59">
        <f t="shared" ref="AY30" si="412">AX30/AX29*100</f>
        <v>100</v>
      </c>
      <c r="AZ30" s="60">
        <v>1105600</v>
      </c>
      <c r="BA30" s="59">
        <f t="shared" ref="BA30" si="413">AZ30/AZ29*100</f>
        <v>100</v>
      </c>
      <c r="BB30" s="60">
        <v>2968600</v>
      </c>
      <c r="BC30" s="59">
        <f t="shared" ref="BC30" si="414">BB30/BB29*100</f>
        <v>100</v>
      </c>
      <c r="BD30" s="60">
        <v>1044000</v>
      </c>
      <c r="BE30" s="59">
        <f t="shared" ref="BE30" si="415">BD30/BD29*100</f>
        <v>100</v>
      </c>
      <c r="BF30" s="60">
        <v>629100</v>
      </c>
      <c r="BG30" s="59">
        <f t="shared" ref="BG30" si="416">BF30/BF29*100</f>
        <v>100</v>
      </c>
      <c r="BH30" s="60">
        <v>174100</v>
      </c>
      <c r="BI30" s="59">
        <f t="shared" ref="BI30" si="417">BH30/BH29*100</f>
        <v>100</v>
      </c>
      <c r="BJ30" s="60">
        <f>1060400+5521300</f>
        <v>6581700</v>
      </c>
      <c r="BK30" s="59">
        <f t="shared" ref="BK30" si="418">BJ30/BJ29*100</f>
        <v>99.347914685504691</v>
      </c>
      <c r="BL30" s="60">
        <v>4831200</v>
      </c>
      <c r="BM30" s="59">
        <f t="shared" ref="BM30" si="419">BL30/BL29*100</f>
        <v>108.29130522493445</v>
      </c>
      <c r="BN30" s="60">
        <v>398500</v>
      </c>
      <c r="BO30" s="59">
        <f t="shared" ref="BO30" si="420">BN30/BN29*100</f>
        <v>95.724237328849384</v>
      </c>
      <c r="BP30" s="61">
        <v>99600</v>
      </c>
      <c r="BQ30" s="59">
        <f t="shared" ref="BQ30" si="421">BP30/BP29*100</f>
        <v>110.66666666666667</v>
      </c>
      <c r="BR30" s="61">
        <f>518300-99600</f>
        <v>418700</v>
      </c>
      <c r="BS30" s="59">
        <f t="shared" ref="BS30" si="422">BR30/BR29*100</f>
        <v>91.22004357298475</v>
      </c>
      <c r="BT30" s="60">
        <v>1442500</v>
      </c>
      <c r="BU30" s="59">
        <f t="shared" ref="BU30" si="423">BT30/BT29*100</f>
        <v>104.07647907647907</v>
      </c>
      <c r="BV30" s="60">
        <v>542500</v>
      </c>
      <c r="BW30" s="59">
        <f t="shared" ref="BW30" si="424">BV30/BV29*100</f>
        <v>89.197632357777053</v>
      </c>
      <c r="BX30" s="60">
        <v>156100</v>
      </c>
      <c r="BY30" s="59">
        <f t="shared" ref="BY30" si="425">BX30/BX29*100</f>
        <v>97.991211550533592</v>
      </c>
      <c r="BZ30" s="60">
        <v>210100</v>
      </c>
      <c r="CA30" s="59">
        <f t="shared" ref="CA30" si="426">BZ30/BZ29*100</f>
        <v>100.19074868860275</v>
      </c>
      <c r="CB30" s="62">
        <v>23234800</v>
      </c>
      <c r="CC30" s="63">
        <f t="shared" ref="CC30" si="427">CB30/CB29*100</f>
        <v>102.24559396246342</v>
      </c>
      <c r="CD30" s="52"/>
      <c r="CE30" s="52"/>
    </row>
    <row r="31" spans="2:83" s="4" customFormat="1">
      <c r="B31" s="3" t="s">
        <v>61</v>
      </c>
    </row>
    <row r="32" spans="2:83" s="4" customFormat="1">
      <c r="B32" s="1" t="s">
        <v>59</v>
      </c>
    </row>
    <row r="33" spans="2:81" s="4" customFormat="1">
      <c r="B33" s="7" t="s">
        <v>60</v>
      </c>
      <c r="BR33" s="52"/>
    </row>
    <row r="34" spans="2:81" s="4" customFormat="1">
      <c r="B34" s="7" t="s">
        <v>65</v>
      </c>
    </row>
    <row r="35" spans="2:81" s="4" customFormat="1">
      <c r="B35" s="7"/>
      <c r="Z35" s="52"/>
      <c r="CC35" s="5" t="s">
        <v>66</v>
      </c>
    </row>
    <row r="36" spans="2:81" s="4" customFormat="1" ht="13.5" customHeight="1">
      <c r="Z36" s="52"/>
    </row>
    <row r="37" spans="2:81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</sheetData>
  <mergeCells count="43">
    <mergeCell ref="BL5:BM7"/>
    <mergeCell ref="BN5:BO7"/>
    <mergeCell ref="BP5:BQ7"/>
    <mergeCell ref="CB5:CC7"/>
    <mergeCell ref="BR5:BS7"/>
    <mergeCell ref="BT5:BU7"/>
    <mergeCell ref="BV5:BW7"/>
    <mergeCell ref="BX5:BY7"/>
    <mergeCell ref="BZ5:CA7"/>
    <mergeCell ref="BB6:BC7"/>
    <mergeCell ref="BD6:BE7"/>
    <mergeCell ref="BF6:BG7"/>
    <mergeCell ref="BH6:BI7"/>
    <mergeCell ref="BJ6:BK7"/>
    <mergeCell ref="AX5:BK5"/>
    <mergeCell ref="V6:W7"/>
    <mergeCell ref="X6:Y7"/>
    <mergeCell ref="AX6:AY7"/>
    <mergeCell ref="AZ6:BA7"/>
    <mergeCell ref="AV5:AW7"/>
    <mergeCell ref="AD6:AE7"/>
    <mergeCell ref="AF6:AG7"/>
    <mergeCell ref="AH6:AI7"/>
    <mergeCell ref="AJ6:AK7"/>
    <mergeCell ref="AL6:AM7"/>
    <mergeCell ref="D5:AA5"/>
    <mergeCell ref="R6:S7"/>
    <mergeCell ref="AB5:AU5"/>
    <mergeCell ref="AN6:AO7"/>
    <mergeCell ref="AP6:AQ7"/>
    <mergeCell ref="B5:C8"/>
    <mergeCell ref="Z6:AA7"/>
    <mergeCell ref="AB6:AC7"/>
    <mergeCell ref="D6:E7"/>
    <mergeCell ref="F6:G7"/>
    <mergeCell ref="H6:I7"/>
    <mergeCell ref="J6:K7"/>
    <mergeCell ref="L6:M7"/>
    <mergeCell ref="AR6:AS7"/>
    <mergeCell ref="AT6:AU7"/>
    <mergeCell ref="N6:O7"/>
    <mergeCell ref="P6:Q7"/>
    <mergeCell ref="T6:U7"/>
  </mergeCells>
  <phoneticPr fontId="1"/>
  <pageMargins left="0.59055118110236227" right="0" top="0.59055118110236227" bottom="0" header="0" footer="0"/>
  <pageSetup paperSize="9" scale="89" orientation="landscape" horizontalDpi="4294967294" verticalDpi="0" r:id="rId1"/>
  <headerFooter alignWithMargins="0"/>
  <colBreaks count="3" manualBreakCount="3">
    <brk id="19" min="1" max="27" man="1"/>
    <brk id="37" min="1" max="27" man="1"/>
    <brk id="73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E38"/>
  <sheetViews>
    <sheetView showGridLines="0" tabSelected="1" topLeftCell="A3" zoomScaleNormal="100" workbookViewId="0">
      <selection activeCell="CE33" sqref="CE33"/>
    </sheetView>
  </sheetViews>
  <sheetFormatPr defaultRowHeight="13.5"/>
  <cols>
    <col min="1" max="1" width="5.625" style="6" customWidth="1"/>
    <col min="2" max="3" width="7.625" style="6" customWidth="1"/>
    <col min="4" max="4" width="7.625" style="6" hidden="1" customWidth="1"/>
    <col min="5" max="5" width="6.625" style="6" hidden="1" customWidth="1"/>
    <col min="6" max="6" width="7.625" style="6" hidden="1" customWidth="1"/>
    <col min="7" max="7" width="6.625" style="6" hidden="1" customWidth="1"/>
    <col min="8" max="8" width="7.625" style="6" hidden="1" customWidth="1"/>
    <col min="9" max="9" width="6.625" style="6" hidden="1" customWidth="1"/>
    <col min="10" max="10" width="7.625" style="6" hidden="1" customWidth="1"/>
    <col min="11" max="11" width="6.625" style="6" hidden="1" customWidth="1"/>
    <col min="12" max="12" width="7.625" style="6" hidden="1" customWidth="1"/>
    <col min="13" max="13" width="6.625" style="6" hidden="1" customWidth="1"/>
    <col min="14" max="14" width="7.625" style="6" hidden="1" customWidth="1"/>
    <col min="15" max="15" width="6.625" style="6" hidden="1" customWidth="1"/>
    <col min="16" max="16" width="7.625" style="6" hidden="1" customWidth="1"/>
    <col min="17" max="17" width="6.625" style="6" hidden="1" customWidth="1"/>
    <col min="18" max="18" width="8.375" style="6" hidden="1" customWidth="1"/>
    <col min="19" max="19" width="6.625" style="6" hidden="1" customWidth="1"/>
    <col min="20" max="20" width="7.625" style="6" hidden="1" customWidth="1"/>
    <col min="21" max="21" width="6.625" style="6" hidden="1" customWidth="1"/>
    <col min="22" max="22" width="7.625" style="6" hidden="1" customWidth="1"/>
    <col min="23" max="23" width="6.625" style="6" hidden="1" customWidth="1"/>
    <col min="24" max="24" width="7.625" style="6" hidden="1" customWidth="1"/>
    <col min="25" max="25" width="6.625" style="6" hidden="1" customWidth="1"/>
    <col min="26" max="26" width="7.625" style="6" customWidth="1"/>
    <col min="27" max="27" width="6.625" style="6" customWidth="1"/>
    <col min="28" max="28" width="7.625" style="6" hidden="1" customWidth="1"/>
    <col min="29" max="29" width="6.625" style="6" hidden="1" customWidth="1"/>
    <col min="30" max="30" width="10.625" style="6" hidden="1" customWidth="1"/>
    <col min="31" max="31" width="6.625" style="6" hidden="1" customWidth="1"/>
    <col min="32" max="32" width="7.625" style="6" hidden="1" customWidth="1"/>
    <col min="33" max="33" width="6.625" style="6" hidden="1" customWidth="1"/>
    <col min="34" max="34" width="10.625" style="6" hidden="1" customWidth="1"/>
    <col min="35" max="35" width="6.625" style="6" hidden="1" customWidth="1"/>
    <col min="36" max="36" width="7.625" style="6" hidden="1" customWidth="1"/>
    <col min="37" max="37" width="6.625" style="6" hidden="1" customWidth="1"/>
    <col min="38" max="38" width="7.625" style="6" hidden="1" customWidth="1"/>
    <col min="39" max="39" width="6.625" style="6" hidden="1" customWidth="1"/>
    <col min="40" max="40" width="7.625" style="6" hidden="1" customWidth="1"/>
    <col min="41" max="41" width="6.625" style="6" hidden="1" customWidth="1"/>
    <col min="42" max="42" width="7.625" style="6" hidden="1" customWidth="1"/>
    <col min="43" max="43" width="6.625" style="6" hidden="1" customWidth="1"/>
    <col min="44" max="44" width="7.625" style="6" hidden="1" customWidth="1"/>
    <col min="45" max="45" width="6.625" style="6" hidden="1" customWidth="1"/>
    <col min="46" max="46" width="7.625" style="6" customWidth="1"/>
    <col min="47" max="47" width="6.625" style="6" customWidth="1"/>
    <col min="48" max="48" width="7.625" style="6" customWidth="1"/>
    <col min="49" max="49" width="6.625" style="6" customWidth="1"/>
    <col min="50" max="50" width="7.625" style="6" hidden="1" customWidth="1"/>
    <col min="51" max="51" width="6.625" style="6" hidden="1" customWidth="1"/>
    <col min="52" max="52" width="7.625" style="6" hidden="1" customWidth="1"/>
    <col min="53" max="53" width="6.625" style="6" hidden="1" customWidth="1"/>
    <col min="54" max="54" width="7.625" style="6" hidden="1" customWidth="1"/>
    <col min="55" max="55" width="6.625" style="6" hidden="1" customWidth="1"/>
    <col min="56" max="56" width="7.625" style="6" hidden="1" customWidth="1"/>
    <col min="57" max="57" width="6.625" style="6" hidden="1" customWidth="1"/>
    <col min="58" max="58" width="7.625" style="6" hidden="1" customWidth="1"/>
    <col min="59" max="59" width="6.625" style="6" hidden="1" customWidth="1"/>
    <col min="60" max="60" width="7.625" style="6" hidden="1" customWidth="1"/>
    <col min="61" max="61" width="6.625" style="6" hidden="1" customWidth="1"/>
    <col min="62" max="62" width="8.875" style="6" customWidth="1"/>
    <col min="63" max="63" width="6.625" style="6" customWidth="1"/>
    <col min="64" max="64" width="7.625" style="6" customWidth="1"/>
    <col min="65" max="65" width="6.625" style="6" customWidth="1"/>
    <col min="66" max="66" width="7.625" style="6" customWidth="1"/>
    <col min="67" max="67" width="6.625" style="6" customWidth="1"/>
    <col min="68" max="68" width="7.625" style="6" customWidth="1"/>
    <col min="69" max="69" width="6.625" style="6" customWidth="1"/>
    <col min="70" max="70" width="7.625" style="6" customWidth="1"/>
    <col min="71" max="71" width="6.625" style="6" customWidth="1"/>
    <col min="72" max="72" width="7.625" style="6" customWidth="1"/>
    <col min="73" max="73" width="6.625" style="6" customWidth="1"/>
    <col min="74" max="74" width="7.625" style="6" customWidth="1"/>
    <col min="75" max="75" width="6.625" style="6" customWidth="1"/>
    <col min="76" max="76" width="7.625" style="6" customWidth="1"/>
    <col min="77" max="77" width="6.625" style="6" customWidth="1"/>
    <col min="78" max="78" width="7.625" style="6" customWidth="1"/>
    <col min="79" max="79" width="6.625" style="6" customWidth="1"/>
    <col min="80" max="80" width="10.625" style="6" customWidth="1"/>
    <col min="81" max="81" width="6.625" style="6" customWidth="1"/>
    <col min="82" max="82" width="9.875" style="6" bestFit="1" customWidth="1"/>
    <col min="83" max="16384" width="9" style="6"/>
  </cols>
  <sheetData>
    <row r="2" spans="2:81" s="2" customFormat="1" ht="15" customHeight="1">
      <c r="B2" s="2" t="s">
        <v>46</v>
      </c>
    </row>
    <row r="3" spans="2:81" s="2" customFormat="1" ht="12" customHeight="1"/>
    <row r="4" spans="2:81" s="4" customFormat="1" ht="12" customHeight="1">
      <c r="CC4" s="5" t="s">
        <v>41</v>
      </c>
    </row>
    <row r="5" spans="2:81" s="4" customFormat="1" ht="14.25" customHeight="1">
      <c r="B5" s="69" t="s">
        <v>37</v>
      </c>
      <c r="C5" s="70"/>
      <c r="D5" s="83" t="s">
        <v>3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1"/>
      <c r="AB5" s="79" t="s">
        <v>19</v>
      </c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1"/>
      <c r="AV5" s="93" t="s">
        <v>9</v>
      </c>
      <c r="AW5" s="93"/>
      <c r="AX5" s="79" t="s">
        <v>20</v>
      </c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1"/>
      <c r="BL5" s="107" t="s">
        <v>55</v>
      </c>
      <c r="BM5" s="107"/>
      <c r="BN5" s="93" t="s">
        <v>16</v>
      </c>
      <c r="BO5" s="93"/>
      <c r="BP5" s="93" t="s">
        <v>24</v>
      </c>
      <c r="BQ5" s="93"/>
      <c r="BR5" s="107" t="s">
        <v>25</v>
      </c>
      <c r="BS5" s="107"/>
      <c r="BT5" s="107" t="s">
        <v>57</v>
      </c>
      <c r="BU5" s="107"/>
      <c r="BV5" s="93" t="s">
        <v>17</v>
      </c>
      <c r="BW5" s="93"/>
      <c r="BX5" s="107" t="s">
        <v>26</v>
      </c>
      <c r="BY5" s="107"/>
      <c r="BZ5" s="107" t="s">
        <v>27</v>
      </c>
      <c r="CA5" s="107"/>
      <c r="CB5" s="93" t="s">
        <v>18</v>
      </c>
      <c r="CC5" s="93"/>
    </row>
    <row r="6" spans="2:81" s="4" customFormat="1" ht="14.25" customHeight="1">
      <c r="B6" s="71"/>
      <c r="C6" s="72"/>
      <c r="D6" s="94" t="s">
        <v>0</v>
      </c>
      <c r="E6" s="91"/>
      <c r="F6" s="91" t="s">
        <v>1</v>
      </c>
      <c r="G6" s="91"/>
      <c r="H6" s="95" t="s">
        <v>49</v>
      </c>
      <c r="I6" s="96"/>
      <c r="J6" s="95" t="s">
        <v>48</v>
      </c>
      <c r="K6" s="96"/>
      <c r="L6" s="95" t="s">
        <v>53</v>
      </c>
      <c r="M6" s="96"/>
      <c r="N6" s="95" t="s">
        <v>31</v>
      </c>
      <c r="O6" s="96"/>
      <c r="P6" s="100" t="s">
        <v>56</v>
      </c>
      <c r="Q6" s="75"/>
      <c r="R6" s="84" t="s">
        <v>54</v>
      </c>
      <c r="S6" s="103"/>
      <c r="T6" s="95" t="s">
        <v>44</v>
      </c>
      <c r="U6" s="96"/>
      <c r="V6" s="95" t="s">
        <v>32</v>
      </c>
      <c r="W6" s="96"/>
      <c r="X6" s="95" t="s">
        <v>36</v>
      </c>
      <c r="Y6" s="96"/>
      <c r="Z6" s="100" t="s">
        <v>4</v>
      </c>
      <c r="AA6" s="75"/>
      <c r="AB6" s="91" t="s">
        <v>5</v>
      </c>
      <c r="AC6" s="91"/>
      <c r="AD6" s="92" t="s">
        <v>39</v>
      </c>
      <c r="AE6" s="92"/>
      <c r="AF6" s="92" t="s">
        <v>35</v>
      </c>
      <c r="AG6" s="92"/>
      <c r="AH6" s="92" t="s">
        <v>6</v>
      </c>
      <c r="AI6" s="92"/>
      <c r="AJ6" s="91" t="s">
        <v>7</v>
      </c>
      <c r="AK6" s="91"/>
      <c r="AL6" s="92" t="s">
        <v>45</v>
      </c>
      <c r="AM6" s="92"/>
      <c r="AN6" s="91" t="s">
        <v>8</v>
      </c>
      <c r="AO6" s="91"/>
      <c r="AP6" s="92" t="s">
        <v>29</v>
      </c>
      <c r="AQ6" s="92"/>
      <c r="AR6" s="92" t="s">
        <v>28</v>
      </c>
      <c r="AS6" s="92"/>
      <c r="AT6" s="91" t="s">
        <v>4</v>
      </c>
      <c r="AU6" s="91"/>
      <c r="AV6" s="91"/>
      <c r="AW6" s="91"/>
      <c r="AX6" s="91" t="s">
        <v>10</v>
      </c>
      <c r="AY6" s="91"/>
      <c r="AZ6" s="91" t="s">
        <v>11</v>
      </c>
      <c r="BA6" s="91"/>
      <c r="BB6" s="91" t="s">
        <v>12</v>
      </c>
      <c r="BC6" s="91"/>
      <c r="BD6" s="91" t="s">
        <v>13</v>
      </c>
      <c r="BE6" s="91"/>
      <c r="BF6" s="92" t="s">
        <v>14</v>
      </c>
      <c r="BG6" s="92"/>
      <c r="BH6" s="92" t="s">
        <v>15</v>
      </c>
      <c r="BI6" s="92"/>
      <c r="BJ6" s="91" t="s">
        <v>4</v>
      </c>
      <c r="BK6" s="91"/>
      <c r="BL6" s="92"/>
      <c r="BM6" s="92"/>
      <c r="BN6" s="91"/>
      <c r="BO6" s="91"/>
      <c r="BP6" s="91"/>
      <c r="BQ6" s="91"/>
      <c r="BR6" s="92"/>
      <c r="BS6" s="92"/>
      <c r="BT6" s="92"/>
      <c r="BU6" s="92"/>
      <c r="BV6" s="91"/>
      <c r="BW6" s="91"/>
      <c r="BX6" s="92"/>
      <c r="BY6" s="92"/>
      <c r="BZ6" s="92"/>
      <c r="CA6" s="92"/>
      <c r="CB6" s="91"/>
      <c r="CC6" s="91"/>
    </row>
    <row r="7" spans="2:81" s="4" customFormat="1" ht="14.25" customHeight="1">
      <c r="B7" s="71"/>
      <c r="C7" s="72"/>
      <c r="D7" s="94"/>
      <c r="E7" s="91"/>
      <c r="F7" s="91"/>
      <c r="G7" s="91"/>
      <c r="H7" s="97"/>
      <c r="I7" s="98"/>
      <c r="J7" s="97"/>
      <c r="K7" s="98"/>
      <c r="L7" s="97"/>
      <c r="M7" s="98"/>
      <c r="N7" s="97"/>
      <c r="O7" s="98"/>
      <c r="P7" s="101"/>
      <c r="Q7" s="76"/>
      <c r="R7" s="104"/>
      <c r="S7" s="105"/>
      <c r="T7" s="97"/>
      <c r="U7" s="98"/>
      <c r="V7" s="97"/>
      <c r="W7" s="98"/>
      <c r="X7" s="97"/>
      <c r="Y7" s="98"/>
      <c r="Z7" s="101"/>
      <c r="AA7" s="76"/>
      <c r="AB7" s="91"/>
      <c r="AC7" s="91"/>
      <c r="AD7" s="92"/>
      <c r="AE7" s="92"/>
      <c r="AF7" s="92"/>
      <c r="AG7" s="92"/>
      <c r="AH7" s="92"/>
      <c r="AI7" s="92"/>
      <c r="AJ7" s="91"/>
      <c r="AK7" s="91"/>
      <c r="AL7" s="92"/>
      <c r="AM7" s="92"/>
      <c r="AN7" s="91"/>
      <c r="AO7" s="91"/>
      <c r="AP7" s="92"/>
      <c r="AQ7" s="92"/>
      <c r="AR7" s="92"/>
      <c r="AS7" s="92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2"/>
      <c r="BG7" s="92"/>
      <c r="BH7" s="92"/>
      <c r="BI7" s="92"/>
      <c r="BJ7" s="91"/>
      <c r="BK7" s="91"/>
      <c r="BL7" s="92"/>
      <c r="BM7" s="92"/>
      <c r="BN7" s="91"/>
      <c r="BO7" s="91"/>
      <c r="BP7" s="91"/>
      <c r="BQ7" s="91"/>
      <c r="BR7" s="92"/>
      <c r="BS7" s="92"/>
      <c r="BT7" s="92"/>
      <c r="BU7" s="92"/>
      <c r="BV7" s="91"/>
      <c r="BW7" s="91"/>
      <c r="BX7" s="92"/>
      <c r="BY7" s="92"/>
      <c r="BZ7" s="92"/>
      <c r="CA7" s="92"/>
      <c r="CB7" s="91"/>
      <c r="CC7" s="91"/>
    </row>
    <row r="8" spans="2:81" s="4" customFormat="1" ht="14.25" customHeight="1">
      <c r="B8" s="71"/>
      <c r="C8" s="72"/>
      <c r="D8" s="75"/>
      <c r="E8" s="91"/>
      <c r="F8" s="67"/>
      <c r="G8" s="91"/>
      <c r="H8" s="97"/>
      <c r="I8" s="99"/>
      <c r="J8" s="97"/>
      <c r="K8" s="99"/>
      <c r="L8" s="97"/>
      <c r="M8" s="99"/>
      <c r="N8" s="97"/>
      <c r="O8" s="99"/>
      <c r="P8" s="101"/>
      <c r="Q8" s="102"/>
      <c r="R8" s="104"/>
      <c r="S8" s="106"/>
      <c r="T8" s="97"/>
      <c r="U8" s="99"/>
      <c r="V8" s="97"/>
      <c r="W8" s="99"/>
      <c r="X8" s="97"/>
      <c r="Y8" s="99"/>
      <c r="Z8" s="101"/>
      <c r="AA8" s="102"/>
      <c r="AB8" s="67"/>
      <c r="AC8" s="91"/>
      <c r="AD8" s="65"/>
      <c r="AE8" s="92"/>
      <c r="AF8" s="65"/>
      <c r="AG8" s="92"/>
      <c r="AH8" s="65"/>
      <c r="AI8" s="92"/>
      <c r="AJ8" s="67"/>
      <c r="AK8" s="91"/>
      <c r="AL8" s="65"/>
      <c r="AM8" s="92"/>
      <c r="AN8" s="67"/>
      <c r="AO8" s="91"/>
      <c r="AP8" s="65"/>
      <c r="AQ8" s="92"/>
      <c r="AR8" s="65"/>
      <c r="AS8" s="92"/>
      <c r="AT8" s="67"/>
      <c r="AU8" s="91"/>
      <c r="AV8" s="67"/>
      <c r="AW8" s="91"/>
      <c r="AX8" s="67"/>
      <c r="AY8" s="91"/>
      <c r="AZ8" s="67"/>
      <c r="BA8" s="91"/>
      <c r="BB8" s="67"/>
      <c r="BC8" s="91"/>
      <c r="BD8" s="67"/>
      <c r="BE8" s="91"/>
      <c r="BF8" s="65"/>
      <c r="BG8" s="92"/>
      <c r="BH8" s="65"/>
      <c r="BI8" s="92"/>
      <c r="BJ8" s="67"/>
      <c r="BK8" s="91"/>
      <c r="BL8" s="65"/>
      <c r="BM8" s="92"/>
      <c r="BN8" s="67"/>
      <c r="BO8" s="91"/>
      <c r="BP8" s="67"/>
      <c r="BQ8" s="91"/>
      <c r="BR8" s="65"/>
      <c r="BS8" s="92"/>
      <c r="BT8" s="65"/>
      <c r="BU8" s="92"/>
      <c r="BV8" s="67"/>
      <c r="BW8" s="91"/>
      <c r="BX8" s="65"/>
      <c r="BY8" s="92"/>
      <c r="BZ8" s="65"/>
      <c r="CA8" s="92"/>
      <c r="CB8" s="67"/>
      <c r="CC8" s="91"/>
    </row>
    <row r="9" spans="2:81" s="4" customFormat="1" ht="14.25" customHeight="1">
      <c r="B9" s="73"/>
      <c r="C9" s="74"/>
      <c r="D9" s="21"/>
      <c r="E9" s="10" t="s">
        <v>22</v>
      </c>
      <c r="F9" s="8"/>
      <c r="G9" s="10" t="s">
        <v>22</v>
      </c>
      <c r="H9" s="8"/>
      <c r="I9" s="10" t="s">
        <v>22</v>
      </c>
      <c r="J9" s="8"/>
      <c r="K9" s="10" t="s">
        <v>22</v>
      </c>
      <c r="L9" s="8"/>
      <c r="M9" s="10" t="s">
        <v>22</v>
      </c>
      <c r="N9" s="8"/>
      <c r="O9" s="10" t="s">
        <v>22</v>
      </c>
      <c r="P9" s="8"/>
      <c r="Q9" s="10" t="s">
        <v>22</v>
      </c>
      <c r="R9" s="8"/>
      <c r="S9" s="10" t="s">
        <v>22</v>
      </c>
      <c r="T9" s="8"/>
      <c r="U9" s="10" t="s">
        <v>22</v>
      </c>
      <c r="V9" s="8"/>
      <c r="W9" s="10" t="s">
        <v>22</v>
      </c>
      <c r="X9" s="8"/>
      <c r="Y9" s="10" t="s">
        <v>22</v>
      </c>
      <c r="Z9" s="8"/>
      <c r="AA9" s="10" t="s">
        <v>22</v>
      </c>
      <c r="AB9" s="8"/>
      <c r="AC9" s="10" t="s">
        <v>22</v>
      </c>
      <c r="AD9" s="8"/>
      <c r="AE9" s="10" t="s">
        <v>22</v>
      </c>
      <c r="AF9" s="8"/>
      <c r="AG9" s="10" t="s">
        <v>22</v>
      </c>
      <c r="AH9" s="8"/>
      <c r="AI9" s="10" t="s">
        <v>22</v>
      </c>
      <c r="AJ9" s="8"/>
      <c r="AK9" s="10" t="s">
        <v>22</v>
      </c>
      <c r="AL9" s="8"/>
      <c r="AM9" s="10" t="s">
        <v>22</v>
      </c>
      <c r="AN9" s="8"/>
      <c r="AO9" s="10" t="s">
        <v>22</v>
      </c>
      <c r="AP9" s="8"/>
      <c r="AQ9" s="10" t="s">
        <v>22</v>
      </c>
      <c r="AR9" s="9"/>
      <c r="AS9" s="10" t="s">
        <v>22</v>
      </c>
      <c r="AT9" s="8"/>
      <c r="AU9" s="10" t="s">
        <v>22</v>
      </c>
      <c r="AV9" s="8"/>
      <c r="AW9" s="10" t="s">
        <v>22</v>
      </c>
      <c r="AX9" s="8"/>
      <c r="AY9" s="10" t="s">
        <v>22</v>
      </c>
      <c r="AZ9" s="8"/>
      <c r="BA9" s="10" t="s">
        <v>22</v>
      </c>
      <c r="BB9" s="8"/>
      <c r="BC9" s="10" t="s">
        <v>22</v>
      </c>
      <c r="BD9" s="8"/>
      <c r="BE9" s="10" t="s">
        <v>22</v>
      </c>
      <c r="BF9" s="9"/>
      <c r="BG9" s="10" t="s">
        <v>22</v>
      </c>
      <c r="BH9" s="9"/>
      <c r="BI9" s="10" t="s">
        <v>22</v>
      </c>
      <c r="BJ9" s="8"/>
      <c r="BK9" s="10" t="s">
        <v>22</v>
      </c>
      <c r="BL9" s="9"/>
      <c r="BM9" s="10" t="s">
        <v>22</v>
      </c>
      <c r="BN9" s="8"/>
      <c r="BO9" s="10" t="s">
        <v>22</v>
      </c>
      <c r="BP9" s="8"/>
      <c r="BQ9" s="10" t="s">
        <v>22</v>
      </c>
      <c r="BR9" s="9"/>
      <c r="BS9" s="10" t="s">
        <v>22</v>
      </c>
      <c r="BT9" s="9"/>
      <c r="BU9" s="10" t="s">
        <v>22</v>
      </c>
      <c r="BV9" s="8"/>
      <c r="BW9" s="10" t="s">
        <v>22</v>
      </c>
      <c r="BX9" s="8"/>
      <c r="BY9" s="10" t="s">
        <v>22</v>
      </c>
      <c r="BZ9" s="8"/>
      <c r="CA9" s="10" t="s">
        <v>22</v>
      </c>
      <c r="CB9" s="8"/>
      <c r="CC9" s="10" t="s">
        <v>22</v>
      </c>
    </row>
    <row r="10" spans="2:81" s="4" customFormat="1" hidden="1">
      <c r="B10" s="13">
        <v>2002</v>
      </c>
      <c r="C10" s="17" t="s">
        <v>40</v>
      </c>
      <c r="D10" s="24">
        <v>209516</v>
      </c>
      <c r="E10" s="25" t="s">
        <v>43</v>
      </c>
      <c r="F10" s="26">
        <v>49470</v>
      </c>
      <c r="G10" s="25" t="s">
        <v>43</v>
      </c>
      <c r="H10" s="26">
        <v>22315</v>
      </c>
      <c r="I10" s="25" t="s">
        <v>43</v>
      </c>
      <c r="J10" s="26">
        <v>33635</v>
      </c>
      <c r="K10" s="25" t="s">
        <v>43</v>
      </c>
      <c r="L10" s="26">
        <v>64017</v>
      </c>
      <c r="M10" s="25" t="s">
        <v>43</v>
      </c>
      <c r="N10" s="26">
        <v>14491</v>
      </c>
      <c r="O10" s="25" t="s">
        <v>43</v>
      </c>
      <c r="P10" s="26">
        <v>6143</v>
      </c>
      <c r="Q10" s="25" t="s">
        <v>43</v>
      </c>
      <c r="R10" s="25" t="s">
        <v>23</v>
      </c>
      <c r="S10" s="25" t="s">
        <v>23</v>
      </c>
      <c r="T10" s="27" t="s">
        <v>33</v>
      </c>
      <c r="U10" s="27" t="s">
        <v>33</v>
      </c>
      <c r="V10" s="26">
        <v>28149</v>
      </c>
      <c r="W10" s="25" t="s">
        <v>43</v>
      </c>
      <c r="X10" s="26">
        <v>107799</v>
      </c>
      <c r="Y10" s="25" t="s">
        <v>43</v>
      </c>
      <c r="Z10" s="26">
        <v>535535</v>
      </c>
      <c r="AA10" s="25" t="s">
        <v>43</v>
      </c>
      <c r="AB10" s="26">
        <v>103166</v>
      </c>
      <c r="AC10" s="25" t="s">
        <v>43</v>
      </c>
      <c r="AD10" s="26">
        <v>14449</v>
      </c>
      <c r="AE10" s="25" t="s">
        <v>43</v>
      </c>
      <c r="AF10" s="26">
        <v>3024</v>
      </c>
      <c r="AG10" s="25" t="s">
        <v>43</v>
      </c>
      <c r="AH10" s="26">
        <v>211356</v>
      </c>
      <c r="AI10" s="25" t="s">
        <v>43</v>
      </c>
      <c r="AJ10" s="26">
        <v>18531</v>
      </c>
      <c r="AK10" s="25" t="s">
        <v>43</v>
      </c>
      <c r="AL10" s="27" t="s">
        <v>38</v>
      </c>
      <c r="AM10" s="27" t="s">
        <v>38</v>
      </c>
      <c r="AN10" s="26">
        <v>59250</v>
      </c>
      <c r="AO10" s="25" t="s">
        <v>43</v>
      </c>
      <c r="AP10" s="26">
        <v>5442</v>
      </c>
      <c r="AQ10" s="25" t="s">
        <v>43</v>
      </c>
      <c r="AR10" s="26">
        <v>7386</v>
      </c>
      <c r="AS10" s="25" t="s">
        <v>43</v>
      </c>
      <c r="AT10" s="26">
        <v>422604</v>
      </c>
      <c r="AU10" s="25" t="s">
        <v>43</v>
      </c>
      <c r="AV10" s="26">
        <v>901473</v>
      </c>
      <c r="AW10" s="25" t="s">
        <v>43</v>
      </c>
      <c r="AX10" s="26">
        <v>171000</v>
      </c>
      <c r="AY10" s="25" t="s">
        <v>43</v>
      </c>
      <c r="AZ10" s="26">
        <v>131000</v>
      </c>
      <c r="BA10" s="25" t="s">
        <v>43</v>
      </c>
      <c r="BB10" s="26">
        <v>272860</v>
      </c>
      <c r="BC10" s="25" t="s">
        <v>43</v>
      </c>
      <c r="BD10" s="26">
        <v>46228</v>
      </c>
      <c r="BE10" s="25" t="s">
        <v>43</v>
      </c>
      <c r="BF10" s="26">
        <v>99749</v>
      </c>
      <c r="BG10" s="25" t="s">
        <v>43</v>
      </c>
      <c r="BH10" s="26">
        <v>38815</v>
      </c>
      <c r="BI10" s="25" t="s">
        <v>43</v>
      </c>
      <c r="BJ10" s="26">
        <v>760453</v>
      </c>
      <c r="BK10" s="25" t="s">
        <v>43</v>
      </c>
      <c r="BL10" s="26">
        <v>95564</v>
      </c>
      <c r="BM10" s="25" t="s">
        <v>43</v>
      </c>
      <c r="BN10" s="26">
        <v>22096</v>
      </c>
      <c r="BO10" s="25" t="s">
        <v>43</v>
      </c>
      <c r="BP10" s="26">
        <v>23359</v>
      </c>
      <c r="BQ10" s="25" t="s">
        <v>43</v>
      </c>
      <c r="BR10" s="26">
        <v>75231</v>
      </c>
      <c r="BS10" s="25" t="s">
        <v>43</v>
      </c>
      <c r="BT10" s="26">
        <v>263858</v>
      </c>
      <c r="BU10" s="25" t="s">
        <v>43</v>
      </c>
      <c r="BV10" s="26">
        <v>69608</v>
      </c>
      <c r="BW10" s="25" t="s">
        <v>43</v>
      </c>
      <c r="BX10" s="26">
        <v>18670</v>
      </c>
      <c r="BY10" s="25" t="s">
        <v>43</v>
      </c>
      <c r="BZ10" s="26">
        <v>117416</v>
      </c>
      <c r="CA10" s="25" t="s">
        <v>43</v>
      </c>
      <c r="CB10" s="28">
        <v>3305867</v>
      </c>
      <c r="CC10" s="48" t="s">
        <v>43</v>
      </c>
    </row>
    <row r="11" spans="2:81" s="4" customFormat="1" hidden="1">
      <c r="B11" s="14">
        <v>2003</v>
      </c>
      <c r="C11" s="18">
        <v>15</v>
      </c>
      <c r="D11" s="30">
        <v>195606</v>
      </c>
      <c r="E11" s="31">
        <f>D11/D10*100</f>
        <v>93.360888905859213</v>
      </c>
      <c r="F11" s="32">
        <v>50351</v>
      </c>
      <c r="G11" s="31">
        <f>F11/F10*100</f>
        <v>101.78087729937334</v>
      </c>
      <c r="H11" s="32">
        <v>11384</v>
      </c>
      <c r="I11" s="31">
        <f>H11/H10*100</f>
        <v>51.015012323549179</v>
      </c>
      <c r="J11" s="32">
        <v>32199</v>
      </c>
      <c r="K11" s="31">
        <f>J11/J10*100</f>
        <v>95.730637728556573</v>
      </c>
      <c r="L11" s="32">
        <v>59779</v>
      </c>
      <c r="M11" s="31">
        <f>L11/L10*100</f>
        <v>93.379883468453698</v>
      </c>
      <c r="N11" s="32">
        <v>15839</v>
      </c>
      <c r="O11" s="31">
        <f>N11/N10*100</f>
        <v>109.30232558139534</v>
      </c>
      <c r="P11" s="32">
        <v>5012</v>
      </c>
      <c r="Q11" s="31">
        <f>P11/P10*100</f>
        <v>81.588800260459067</v>
      </c>
      <c r="R11" s="53" t="s">
        <v>23</v>
      </c>
      <c r="S11" s="53" t="s">
        <v>23</v>
      </c>
      <c r="T11" s="33" t="s">
        <v>33</v>
      </c>
      <c r="U11" s="33" t="s">
        <v>33</v>
      </c>
      <c r="V11" s="32">
        <v>36284</v>
      </c>
      <c r="W11" s="31">
        <f>V11/V10*100</f>
        <v>128.89978329603181</v>
      </c>
      <c r="X11" s="32">
        <v>100400</v>
      </c>
      <c r="Y11" s="31">
        <f>X11/X10*100</f>
        <v>93.136299965676855</v>
      </c>
      <c r="Z11" s="32">
        <v>506853</v>
      </c>
      <c r="AA11" s="31">
        <f>Z11/Z10*100</f>
        <v>94.644234270402492</v>
      </c>
      <c r="AB11" s="32">
        <v>109243</v>
      </c>
      <c r="AC11" s="31">
        <f>AB11/AB10*100</f>
        <v>105.89050656223951</v>
      </c>
      <c r="AD11" s="32">
        <v>12417</v>
      </c>
      <c r="AE11" s="31">
        <f>AD11/AD10*100</f>
        <v>85.936743027199114</v>
      </c>
      <c r="AF11" s="32">
        <v>4380</v>
      </c>
      <c r="AG11" s="31">
        <f>AF11/AF10*100</f>
        <v>144.84126984126985</v>
      </c>
      <c r="AH11" s="32">
        <v>143068</v>
      </c>
      <c r="AI11" s="31">
        <f>AH11/AH10*100</f>
        <v>67.690531614905652</v>
      </c>
      <c r="AJ11" s="32">
        <v>17780</v>
      </c>
      <c r="AK11" s="31">
        <f>AJ11/AJ10*100</f>
        <v>95.947331498569966</v>
      </c>
      <c r="AL11" s="33" t="s">
        <v>38</v>
      </c>
      <c r="AM11" s="33" t="s">
        <v>38</v>
      </c>
      <c r="AN11" s="32">
        <v>32901</v>
      </c>
      <c r="AO11" s="31">
        <f>AN11/AN10*100</f>
        <v>55.529113924050634</v>
      </c>
      <c r="AP11" s="32">
        <v>5073</v>
      </c>
      <c r="AQ11" s="31">
        <f>AP11/AP10*100</f>
        <v>93.219404630650487</v>
      </c>
      <c r="AR11" s="32">
        <v>2958</v>
      </c>
      <c r="AS11" s="31">
        <f>AR11/AR10*100</f>
        <v>40.048740861088547</v>
      </c>
      <c r="AT11" s="32">
        <v>327821</v>
      </c>
      <c r="AU11" s="31">
        <f>AT11/AT10*100</f>
        <v>77.571674664697923</v>
      </c>
      <c r="AV11" s="32">
        <v>896292</v>
      </c>
      <c r="AW11" s="31">
        <f>AV11/AV10*100</f>
        <v>99.425273968271938</v>
      </c>
      <c r="AX11" s="32">
        <v>162957</v>
      </c>
      <c r="AY11" s="31">
        <f>AX11/AX10*100</f>
        <v>95.296491228070181</v>
      </c>
      <c r="AZ11" s="32">
        <v>155233</v>
      </c>
      <c r="BA11" s="31">
        <f>AZ11/AZ10*100</f>
        <v>118.49847328244275</v>
      </c>
      <c r="BB11" s="32">
        <v>304719</v>
      </c>
      <c r="BC11" s="31">
        <f>BB11/BB10*100</f>
        <v>111.67595103716192</v>
      </c>
      <c r="BD11" s="32">
        <v>24281</v>
      </c>
      <c r="BE11" s="31">
        <f>BD11/BD10*100</f>
        <v>52.524444059877126</v>
      </c>
      <c r="BF11" s="32">
        <v>159028</v>
      </c>
      <c r="BG11" s="31">
        <f>BF11/BF10*100</f>
        <v>159.42816469338038</v>
      </c>
      <c r="BH11" s="32">
        <v>21634</v>
      </c>
      <c r="BI11" s="31">
        <f>BH11/BH10*100</f>
        <v>55.736184464768776</v>
      </c>
      <c r="BJ11" s="32">
        <v>827851</v>
      </c>
      <c r="BK11" s="31">
        <f>BJ11/BJ10*100</f>
        <v>108.86287515467754</v>
      </c>
      <c r="BL11" s="32">
        <v>98049</v>
      </c>
      <c r="BM11" s="31">
        <f>BL11/BL10*100</f>
        <v>102.60035159683562</v>
      </c>
      <c r="BN11" s="32">
        <v>31948</v>
      </c>
      <c r="BO11" s="31">
        <f>BN11/BN10*100</f>
        <v>144.58725561187543</v>
      </c>
      <c r="BP11" s="32">
        <v>19114</v>
      </c>
      <c r="BQ11" s="31">
        <f>BP11/BP10*100</f>
        <v>81.827133010830948</v>
      </c>
      <c r="BR11" s="32">
        <v>54556</v>
      </c>
      <c r="BS11" s="31">
        <f>BR11/BR10*100</f>
        <v>72.517977961212793</v>
      </c>
      <c r="BT11" s="32">
        <v>241224</v>
      </c>
      <c r="BU11" s="31">
        <f>BT11/BT10*100</f>
        <v>91.421901174116385</v>
      </c>
      <c r="BV11" s="32">
        <v>70493</v>
      </c>
      <c r="BW11" s="31">
        <f>BV11/BV10*100</f>
        <v>101.27140558556489</v>
      </c>
      <c r="BX11" s="32">
        <v>17885</v>
      </c>
      <c r="BY11" s="31">
        <f>BX11/BX10*100</f>
        <v>95.795393679700055</v>
      </c>
      <c r="BZ11" s="32">
        <v>190461</v>
      </c>
      <c r="CA11" s="31">
        <f>BZ11/BZ10*100</f>
        <v>162.21043128704775</v>
      </c>
      <c r="CB11" s="34">
        <v>3282547</v>
      </c>
      <c r="CC11" s="49">
        <f>CB11/CB10*100</f>
        <v>99.294587471304808</v>
      </c>
    </row>
    <row r="12" spans="2:81" s="4" customFormat="1" hidden="1">
      <c r="B12" s="14">
        <v>2004</v>
      </c>
      <c r="C12" s="18">
        <v>16</v>
      </c>
      <c r="D12" s="30">
        <v>199461</v>
      </c>
      <c r="E12" s="31">
        <f t="shared" ref="E12:G20" si="0">D12/D11*100</f>
        <v>101.9707984417656</v>
      </c>
      <c r="F12" s="32">
        <v>62310</v>
      </c>
      <c r="G12" s="31">
        <f t="shared" si="0"/>
        <v>123.75126611189451</v>
      </c>
      <c r="H12" s="32">
        <v>10201</v>
      </c>
      <c r="I12" s="31">
        <f t="shared" ref="I12:K12" si="1">H12/H11*100</f>
        <v>89.608222066057635</v>
      </c>
      <c r="J12" s="32">
        <v>35290</v>
      </c>
      <c r="K12" s="31">
        <f t="shared" si="1"/>
        <v>109.59967700860275</v>
      </c>
      <c r="L12" s="32">
        <v>65047</v>
      </c>
      <c r="M12" s="31">
        <f t="shared" ref="M12:O12" si="2">L12/L11*100</f>
        <v>108.81245922481139</v>
      </c>
      <c r="N12" s="32">
        <v>20748</v>
      </c>
      <c r="O12" s="31">
        <f t="shared" si="2"/>
        <v>130.99311825241494</v>
      </c>
      <c r="P12" s="32">
        <v>6231</v>
      </c>
      <c r="Q12" s="31">
        <f t="shared" ref="Q12" si="3">P12/P11*100</f>
        <v>124.32162809257781</v>
      </c>
      <c r="R12" s="53" t="s">
        <v>23</v>
      </c>
      <c r="S12" s="53" t="s">
        <v>23</v>
      </c>
      <c r="T12" s="33" t="s">
        <v>33</v>
      </c>
      <c r="U12" s="33" t="s">
        <v>33</v>
      </c>
      <c r="V12" s="32">
        <v>37158</v>
      </c>
      <c r="W12" s="31">
        <f t="shared" ref="W12:Y17" si="4">V12/V11*100</f>
        <v>102.40877521772683</v>
      </c>
      <c r="X12" s="32">
        <v>108882</v>
      </c>
      <c r="Y12" s="31">
        <f t="shared" si="4"/>
        <v>108.44820717131473</v>
      </c>
      <c r="Z12" s="32">
        <v>545328</v>
      </c>
      <c r="AA12" s="31">
        <f t="shared" ref="AA12" si="5">Z12/Z11*100</f>
        <v>107.59095832519488</v>
      </c>
      <c r="AB12" s="32">
        <v>121723</v>
      </c>
      <c r="AC12" s="31">
        <f t="shared" ref="AC12:AE12" si="6">AB12/AB11*100</f>
        <v>111.42407293831185</v>
      </c>
      <c r="AD12" s="32">
        <v>13045</v>
      </c>
      <c r="AE12" s="31">
        <f t="shared" si="6"/>
        <v>105.05758234678264</v>
      </c>
      <c r="AF12" s="32">
        <v>3874</v>
      </c>
      <c r="AG12" s="31">
        <f t="shared" ref="AG12:AI12" si="7">AF12/AF11*100</f>
        <v>88.447488584474883</v>
      </c>
      <c r="AH12" s="32">
        <v>159665</v>
      </c>
      <c r="AI12" s="31">
        <f t="shared" si="7"/>
        <v>111.6007772527749</v>
      </c>
      <c r="AJ12" s="32">
        <v>18164</v>
      </c>
      <c r="AK12" s="31">
        <f t="shared" ref="AK12" si="8">AJ12/AJ11*100</f>
        <v>102.15973003374579</v>
      </c>
      <c r="AL12" s="33" t="s">
        <v>38</v>
      </c>
      <c r="AM12" s="33" t="s">
        <v>38</v>
      </c>
      <c r="AN12" s="32">
        <v>51029</v>
      </c>
      <c r="AO12" s="31">
        <f t="shared" ref="AO12:AQ13" si="9">AN12/AN11*100</f>
        <v>155.09862922099634</v>
      </c>
      <c r="AP12" s="32">
        <v>5572</v>
      </c>
      <c r="AQ12" s="31">
        <f t="shared" si="9"/>
        <v>109.83638872462053</v>
      </c>
      <c r="AR12" s="32">
        <v>3358</v>
      </c>
      <c r="AS12" s="31">
        <f t="shared" ref="AS12:AU12" si="10">AR12/AR11*100</f>
        <v>113.52265043948616</v>
      </c>
      <c r="AT12" s="32">
        <v>376430</v>
      </c>
      <c r="AU12" s="31">
        <f t="shared" si="10"/>
        <v>114.827909133338</v>
      </c>
      <c r="AV12" s="32">
        <v>937545</v>
      </c>
      <c r="AW12" s="31">
        <f t="shared" ref="AW12" si="11">AV12/AV11*100</f>
        <v>104.60262950020751</v>
      </c>
      <c r="AX12" s="32">
        <v>157594</v>
      </c>
      <c r="AY12" s="31">
        <f t="shared" ref="AY12" si="12">AX12/AX11*100</f>
        <v>96.708947759224827</v>
      </c>
      <c r="AZ12" s="32">
        <v>161776</v>
      </c>
      <c r="BA12" s="31">
        <f t="shared" ref="BA12:BC12" si="13">AZ12/AZ11*100</f>
        <v>104.21495429451213</v>
      </c>
      <c r="BB12" s="32">
        <v>435187</v>
      </c>
      <c r="BC12" s="31">
        <f t="shared" si="13"/>
        <v>142.81584016749858</v>
      </c>
      <c r="BD12" s="32">
        <v>28857</v>
      </c>
      <c r="BE12" s="31">
        <f t="shared" ref="BE12:BG12" si="14">BD12/BD11*100</f>
        <v>118.84601128454347</v>
      </c>
      <c r="BF12" s="32">
        <v>178311</v>
      </c>
      <c r="BG12" s="31">
        <f t="shared" si="14"/>
        <v>112.1255376411701</v>
      </c>
      <c r="BH12" s="32">
        <v>26470</v>
      </c>
      <c r="BI12" s="31">
        <f t="shared" ref="BI12:BK12" si="15">BH12/BH11*100</f>
        <v>122.3537025053157</v>
      </c>
      <c r="BJ12" s="32">
        <v>988195</v>
      </c>
      <c r="BK12" s="31">
        <f t="shared" si="15"/>
        <v>119.3687028221262</v>
      </c>
      <c r="BL12" s="32">
        <v>115421</v>
      </c>
      <c r="BM12" s="31">
        <f t="shared" ref="BM12:BO20" si="16">BL12/BL11*100</f>
        <v>117.71767177635672</v>
      </c>
      <c r="BN12" s="32">
        <v>35029</v>
      </c>
      <c r="BO12" s="31">
        <f t="shared" si="16"/>
        <v>109.64379616877426</v>
      </c>
      <c r="BP12" s="32">
        <v>18659</v>
      </c>
      <c r="BQ12" s="31">
        <f t="shared" ref="BQ12:BS12" si="17">BP12/BP11*100</f>
        <v>97.619545882599141</v>
      </c>
      <c r="BR12" s="32">
        <v>65672</v>
      </c>
      <c r="BS12" s="31">
        <f t="shared" si="17"/>
        <v>120.37539409047584</v>
      </c>
      <c r="BT12" s="32">
        <v>241113</v>
      </c>
      <c r="BU12" s="31">
        <f t="shared" ref="BU12:BW12" si="18">BT12/BT11*100</f>
        <v>99.953984678141481</v>
      </c>
      <c r="BV12" s="32">
        <v>77673</v>
      </c>
      <c r="BW12" s="31">
        <f t="shared" si="18"/>
        <v>110.18540848027463</v>
      </c>
      <c r="BX12" s="32">
        <v>23461</v>
      </c>
      <c r="BY12" s="31">
        <f t="shared" ref="BY12:CA12" si="19">BX12/BX11*100</f>
        <v>131.17696393625943</v>
      </c>
      <c r="BZ12" s="32">
        <v>168252</v>
      </c>
      <c r="CA12" s="31">
        <f t="shared" si="19"/>
        <v>88.339345062768757</v>
      </c>
      <c r="CB12" s="34">
        <v>3592778</v>
      </c>
      <c r="CC12" s="49">
        <f t="shared" ref="CC12" si="20">CB12/CB11*100</f>
        <v>109.45092332265159</v>
      </c>
    </row>
    <row r="13" spans="2:81" s="4" customFormat="1" hidden="1">
      <c r="B13" s="15">
        <v>2005</v>
      </c>
      <c r="C13" s="19">
        <v>17</v>
      </c>
      <c r="D13" s="36">
        <v>180593</v>
      </c>
      <c r="E13" s="31">
        <f t="shared" si="0"/>
        <v>90.540506665463425</v>
      </c>
      <c r="F13" s="37">
        <v>65766</v>
      </c>
      <c r="G13" s="31">
        <f t="shared" si="0"/>
        <v>105.54646124217622</v>
      </c>
      <c r="H13" s="37">
        <v>10519</v>
      </c>
      <c r="I13" s="31">
        <f t="shared" ref="I13:K13" si="21">H13/H12*100</f>
        <v>103.11734143711402</v>
      </c>
      <c r="J13" s="37">
        <v>39736</v>
      </c>
      <c r="K13" s="31">
        <f t="shared" si="21"/>
        <v>112.59846982147917</v>
      </c>
      <c r="L13" s="37">
        <v>75855</v>
      </c>
      <c r="M13" s="31">
        <f t="shared" ref="M13:O13" si="22">L13/L12*100</f>
        <v>116.61567789444555</v>
      </c>
      <c r="N13" s="37">
        <v>25972</v>
      </c>
      <c r="O13" s="31">
        <f t="shared" si="22"/>
        <v>125.17833044148834</v>
      </c>
      <c r="P13" s="37">
        <v>5095</v>
      </c>
      <c r="Q13" s="31">
        <f t="shared" ref="Q13" si="23">P13/P12*100</f>
        <v>81.768576472476326</v>
      </c>
      <c r="R13" s="53" t="s">
        <v>23</v>
      </c>
      <c r="S13" s="53" t="s">
        <v>23</v>
      </c>
      <c r="T13" s="38" t="s">
        <v>33</v>
      </c>
      <c r="U13" s="38" t="s">
        <v>33</v>
      </c>
      <c r="V13" s="37">
        <v>40592</v>
      </c>
      <c r="W13" s="31">
        <f t="shared" si="4"/>
        <v>109.2416168792723</v>
      </c>
      <c r="X13" s="37">
        <v>94325</v>
      </c>
      <c r="Y13" s="31">
        <f t="shared" si="4"/>
        <v>86.630480703881261</v>
      </c>
      <c r="Z13" s="37">
        <v>538453</v>
      </c>
      <c r="AA13" s="31">
        <f t="shared" ref="AA13" si="24">Z13/Z12*100</f>
        <v>98.739290848810256</v>
      </c>
      <c r="AB13" s="37">
        <v>111846</v>
      </c>
      <c r="AC13" s="31">
        <f t="shared" ref="AC13:AE13" si="25">AB13/AB12*100</f>
        <v>91.885674851917869</v>
      </c>
      <c r="AD13" s="37">
        <v>13087</v>
      </c>
      <c r="AE13" s="31">
        <f t="shared" si="25"/>
        <v>100.32196243771561</v>
      </c>
      <c r="AF13" s="37">
        <v>3533</v>
      </c>
      <c r="AG13" s="31">
        <f t="shared" ref="AG13:AI13" si="26">AF13/AF12*100</f>
        <v>91.19772844605059</v>
      </c>
      <c r="AH13" s="37">
        <v>152112</v>
      </c>
      <c r="AI13" s="31">
        <f t="shared" si="26"/>
        <v>95.269470453762565</v>
      </c>
      <c r="AJ13" s="37">
        <v>9055</v>
      </c>
      <c r="AK13" s="31">
        <f t="shared" ref="AK13" si="27">AJ13/AJ12*100</f>
        <v>49.851354327240692</v>
      </c>
      <c r="AL13" s="37">
        <v>22217</v>
      </c>
      <c r="AM13" s="33" t="s">
        <v>38</v>
      </c>
      <c r="AN13" s="37">
        <v>51512</v>
      </c>
      <c r="AO13" s="31">
        <f t="shared" si="9"/>
        <v>100.94652060592996</v>
      </c>
      <c r="AP13" s="37">
        <v>9710</v>
      </c>
      <c r="AQ13" s="31">
        <f t="shared" si="9"/>
        <v>174.26417803302226</v>
      </c>
      <c r="AR13" s="37">
        <v>3367</v>
      </c>
      <c r="AS13" s="31">
        <f t="shared" ref="AS13:AU13" si="28">AR13/AR12*100</f>
        <v>100.26801667659322</v>
      </c>
      <c r="AT13" s="37">
        <v>376439</v>
      </c>
      <c r="AU13" s="31">
        <f t="shared" si="28"/>
        <v>100.00239088276706</v>
      </c>
      <c r="AV13" s="37">
        <v>924101</v>
      </c>
      <c r="AW13" s="31">
        <f t="shared" ref="AW13" si="29">AV13/AV12*100</f>
        <v>98.566042163309504</v>
      </c>
      <c r="AX13" s="37">
        <v>147188</v>
      </c>
      <c r="AY13" s="31">
        <f t="shared" ref="AY13" si="30">AX13/AX12*100</f>
        <v>93.396956736931614</v>
      </c>
      <c r="AZ13" s="37">
        <v>164241</v>
      </c>
      <c r="BA13" s="31">
        <f t="shared" ref="BA13:BC13" si="31">AZ13/AZ12*100</f>
        <v>101.52371179903076</v>
      </c>
      <c r="BB13" s="37">
        <v>472770</v>
      </c>
      <c r="BC13" s="31">
        <f t="shared" si="31"/>
        <v>108.63605760282363</v>
      </c>
      <c r="BD13" s="37">
        <v>23689</v>
      </c>
      <c r="BE13" s="31">
        <f t="shared" ref="BE13:BG13" si="32">BD13/BD12*100</f>
        <v>82.091000450497276</v>
      </c>
      <c r="BF13" s="37">
        <v>148593</v>
      </c>
      <c r="BG13" s="31">
        <f t="shared" si="32"/>
        <v>83.333613742281742</v>
      </c>
      <c r="BH13" s="37">
        <v>16509</v>
      </c>
      <c r="BI13" s="31">
        <f t="shared" ref="BI13:BK13" si="33">BH13/BH12*100</f>
        <v>62.368719304873444</v>
      </c>
      <c r="BJ13" s="37">
        <v>972990</v>
      </c>
      <c r="BK13" s="31">
        <f t="shared" si="33"/>
        <v>98.461336072333907</v>
      </c>
      <c r="BL13" s="37">
        <v>114503</v>
      </c>
      <c r="BM13" s="31">
        <f t="shared" si="16"/>
        <v>99.204650800114365</v>
      </c>
      <c r="BN13" s="37">
        <v>45301</v>
      </c>
      <c r="BO13" s="31">
        <f t="shared" si="16"/>
        <v>129.32427417282824</v>
      </c>
      <c r="BP13" s="37">
        <v>17057</v>
      </c>
      <c r="BQ13" s="31">
        <f t="shared" ref="BQ13:BS13" si="34">BP13/BP12*100</f>
        <v>91.41433088589956</v>
      </c>
      <c r="BR13" s="37">
        <v>88169</v>
      </c>
      <c r="BS13" s="31">
        <f t="shared" si="34"/>
        <v>134.25660860031672</v>
      </c>
      <c r="BT13" s="37">
        <v>289880</v>
      </c>
      <c r="BU13" s="31">
        <f t="shared" ref="BU13:BW13" si="35">BT13/BT12*100</f>
        <v>120.2257862496008</v>
      </c>
      <c r="BV13" s="37">
        <v>81466</v>
      </c>
      <c r="BW13" s="31">
        <f t="shared" si="35"/>
        <v>104.88329277870045</v>
      </c>
      <c r="BX13" s="37">
        <v>19177</v>
      </c>
      <c r="BY13" s="31">
        <f t="shared" ref="BY13:CA13" si="36">BX13/BX12*100</f>
        <v>81.73990878479178</v>
      </c>
      <c r="BZ13" s="37">
        <v>128778</v>
      </c>
      <c r="CA13" s="31">
        <f t="shared" si="36"/>
        <v>76.538763283645963</v>
      </c>
      <c r="CB13" s="39">
        <v>3596314</v>
      </c>
      <c r="CC13" s="49">
        <f t="shared" ref="CC13" si="37">CB13/CB12*100</f>
        <v>100.09841966300172</v>
      </c>
    </row>
    <row r="14" spans="2:81" s="4" customFormat="1" hidden="1">
      <c r="B14" s="16">
        <v>2006</v>
      </c>
      <c r="C14" s="20">
        <v>18</v>
      </c>
      <c r="D14" s="40">
        <v>170948</v>
      </c>
      <c r="E14" s="41">
        <f t="shared" si="0"/>
        <v>94.659261433167401</v>
      </c>
      <c r="F14" s="42">
        <v>68972</v>
      </c>
      <c r="G14" s="41">
        <f t="shared" si="0"/>
        <v>104.87485934981602</v>
      </c>
      <c r="H14" s="42">
        <v>10456</v>
      </c>
      <c r="I14" s="41">
        <f t="shared" ref="I14:K14" si="38">H14/H13*100</f>
        <v>99.401083753208468</v>
      </c>
      <c r="J14" s="42">
        <v>37224</v>
      </c>
      <c r="K14" s="41">
        <f t="shared" si="38"/>
        <v>93.678276625729822</v>
      </c>
      <c r="L14" s="42">
        <v>103982</v>
      </c>
      <c r="M14" s="41">
        <f t="shared" ref="M14:O14" si="39">L14/L13*100</f>
        <v>137.07995517764155</v>
      </c>
      <c r="N14" s="42">
        <v>24978</v>
      </c>
      <c r="O14" s="41">
        <f t="shared" si="39"/>
        <v>96.172801478515325</v>
      </c>
      <c r="P14" s="42">
        <v>6044</v>
      </c>
      <c r="Q14" s="41">
        <f t="shared" ref="Q14" si="40">P14/P13*100</f>
        <v>118.62610402355249</v>
      </c>
      <c r="R14" s="54" t="s">
        <v>23</v>
      </c>
      <c r="S14" s="54" t="s">
        <v>23</v>
      </c>
      <c r="T14" s="43" t="s">
        <v>33</v>
      </c>
      <c r="U14" s="43" t="s">
        <v>33</v>
      </c>
      <c r="V14" s="42">
        <v>40809</v>
      </c>
      <c r="W14" s="41">
        <f t="shared" si="4"/>
        <v>100.53458809617659</v>
      </c>
      <c r="X14" s="42">
        <v>92520</v>
      </c>
      <c r="Y14" s="41">
        <f t="shared" si="4"/>
        <v>98.086403392525838</v>
      </c>
      <c r="Z14" s="42">
        <v>555933</v>
      </c>
      <c r="AA14" s="41">
        <f t="shared" ref="AA14" si="41">Z14/Z13*100</f>
        <v>103.24633719191834</v>
      </c>
      <c r="AB14" s="42">
        <v>113015</v>
      </c>
      <c r="AC14" s="41">
        <f t="shared" ref="AC14:AE14" si="42">AB14/AB13*100</f>
        <v>101.04518713230692</v>
      </c>
      <c r="AD14" s="42">
        <v>11964</v>
      </c>
      <c r="AE14" s="41">
        <f t="shared" si="42"/>
        <v>91.418965385497046</v>
      </c>
      <c r="AF14" s="42">
        <v>2947</v>
      </c>
      <c r="AG14" s="41">
        <f t="shared" ref="AG14:AI14" si="43">AF14/AF13*100</f>
        <v>83.4135295782621</v>
      </c>
      <c r="AH14" s="42">
        <v>146873</v>
      </c>
      <c r="AI14" s="41">
        <f t="shared" si="43"/>
        <v>96.555827285158301</v>
      </c>
      <c r="AJ14" s="42">
        <v>8187</v>
      </c>
      <c r="AK14" s="41">
        <f t="shared" ref="AK14:AM14" si="44">AJ14/AJ13*100</f>
        <v>90.414135836554394</v>
      </c>
      <c r="AL14" s="42">
        <v>27014</v>
      </c>
      <c r="AM14" s="41">
        <f t="shared" si="44"/>
        <v>121.59157401989467</v>
      </c>
      <c r="AN14" s="42">
        <v>42379</v>
      </c>
      <c r="AO14" s="41">
        <f t="shared" ref="AO14:AQ14" si="45">AN14/AN13*100</f>
        <v>82.270150644510025</v>
      </c>
      <c r="AP14" s="42">
        <v>3915</v>
      </c>
      <c r="AQ14" s="41">
        <f t="shared" si="45"/>
        <v>40.319258496395463</v>
      </c>
      <c r="AR14" s="42">
        <v>3315</v>
      </c>
      <c r="AS14" s="41">
        <f t="shared" ref="AS14:AU14" si="46">AR14/AR13*100</f>
        <v>98.455598455598462</v>
      </c>
      <c r="AT14" s="42">
        <v>359608</v>
      </c>
      <c r="AU14" s="41">
        <f t="shared" si="46"/>
        <v>95.528890470966076</v>
      </c>
      <c r="AV14" s="42">
        <v>929913</v>
      </c>
      <c r="AW14" s="41">
        <f t="shared" ref="AW14" si="47">AV14/AV13*100</f>
        <v>100.62893558171673</v>
      </c>
      <c r="AX14" s="42">
        <v>145008</v>
      </c>
      <c r="AY14" s="41">
        <f t="shared" ref="AY14" si="48">AX14/AX13*100</f>
        <v>98.518900997363914</v>
      </c>
      <c r="AZ14" s="42">
        <v>175397</v>
      </c>
      <c r="BA14" s="41">
        <f t="shared" ref="BA14:BC14" si="49">AZ14/AZ13*100</f>
        <v>106.79245742536882</v>
      </c>
      <c r="BB14" s="42">
        <v>437736</v>
      </c>
      <c r="BC14" s="41">
        <f t="shared" si="49"/>
        <v>92.589631321784381</v>
      </c>
      <c r="BD14" s="42">
        <v>23978</v>
      </c>
      <c r="BE14" s="41">
        <f t="shared" ref="BE14:BG14" si="50">BD14/BD13*100</f>
        <v>101.21997551606231</v>
      </c>
      <c r="BF14" s="42">
        <v>153373</v>
      </c>
      <c r="BG14" s="41">
        <f t="shared" si="50"/>
        <v>103.21684063179288</v>
      </c>
      <c r="BH14" s="42">
        <v>22104</v>
      </c>
      <c r="BI14" s="41">
        <f t="shared" ref="BI14:BK14" si="51">BH14/BH13*100</f>
        <v>133.89060512447756</v>
      </c>
      <c r="BJ14" s="42">
        <v>957596</v>
      </c>
      <c r="BK14" s="41">
        <f t="shared" si="51"/>
        <v>98.417866576223801</v>
      </c>
      <c r="BL14" s="42">
        <v>149118</v>
      </c>
      <c r="BM14" s="41">
        <f t="shared" si="16"/>
        <v>130.23064897862938</v>
      </c>
      <c r="BN14" s="42">
        <v>34806</v>
      </c>
      <c r="BO14" s="41">
        <f t="shared" si="16"/>
        <v>76.832740999094938</v>
      </c>
      <c r="BP14" s="42">
        <v>16000</v>
      </c>
      <c r="BQ14" s="41">
        <f t="shared" ref="BQ14:BS14" si="52">BP14/BP13*100</f>
        <v>93.803130679486429</v>
      </c>
      <c r="BR14" s="42">
        <v>110561</v>
      </c>
      <c r="BS14" s="41">
        <f t="shared" si="52"/>
        <v>125.39668137327178</v>
      </c>
      <c r="BT14" s="42">
        <v>277339</v>
      </c>
      <c r="BU14" s="41">
        <f t="shared" ref="BU14:BW14" si="53">BT14/BT13*100</f>
        <v>95.673727059472895</v>
      </c>
      <c r="BV14" s="42">
        <v>84190</v>
      </c>
      <c r="BW14" s="41">
        <f t="shared" si="53"/>
        <v>103.34372621707215</v>
      </c>
      <c r="BX14" s="42">
        <v>18544</v>
      </c>
      <c r="BY14" s="41">
        <f t="shared" ref="BY14:CA14" si="54">BX14/BX13*100</f>
        <v>96.699170881785463</v>
      </c>
      <c r="BZ14" s="42">
        <v>160627</v>
      </c>
      <c r="CA14" s="41">
        <f t="shared" si="54"/>
        <v>124.73170883225396</v>
      </c>
      <c r="CB14" s="44">
        <v>3654234</v>
      </c>
      <c r="CC14" s="50">
        <f t="shared" ref="CC14" si="55">CB14/CB13*100</f>
        <v>101.61053790075061</v>
      </c>
    </row>
    <row r="15" spans="2:81" s="4" customFormat="1" hidden="1">
      <c r="B15" s="14">
        <v>2007</v>
      </c>
      <c r="C15" s="18">
        <v>19</v>
      </c>
      <c r="D15" s="30">
        <v>205168</v>
      </c>
      <c r="E15" s="31">
        <f t="shared" si="0"/>
        <v>120.01778318553011</v>
      </c>
      <c r="F15" s="32">
        <v>83261</v>
      </c>
      <c r="G15" s="31">
        <f t="shared" si="0"/>
        <v>120.71710259235633</v>
      </c>
      <c r="H15" s="32">
        <v>10045</v>
      </c>
      <c r="I15" s="31">
        <f t="shared" ref="I15:K15" si="56">H15/H14*100</f>
        <v>96.069242540168318</v>
      </c>
      <c r="J15" s="32">
        <v>48707</v>
      </c>
      <c r="K15" s="31">
        <f t="shared" si="56"/>
        <v>130.84837739093058</v>
      </c>
      <c r="L15" s="32">
        <v>72428</v>
      </c>
      <c r="M15" s="31">
        <f t="shared" ref="M15:O15" si="57">L15/L14*100</f>
        <v>69.654363255178779</v>
      </c>
      <c r="N15" s="32">
        <v>21915</v>
      </c>
      <c r="O15" s="31">
        <f t="shared" si="57"/>
        <v>87.737208743694453</v>
      </c>
      <c r="P15" s="32">
        <v>5730</v>
      </c>
      <c r="Q15" s="31">
        <f t="shared" ref="Q15" si="58">P15/P14*100</f>
        <v>94.804765056254141</v>
      </c>
      <c r="R15" s="53" t="s">
        <v>23</v>
      </c>
      <c r="S15" s="53" t="s">
        <v>23</v>
      </c>
      <c r="T15" s="33" t="s">
        <v>33</v>
      </c>
      <c r="U15" s="33" t="s">
        <v>33</v>
      </c>
      <c r="V15" s="32">
        <v>37671</v>
      </c>
      <c r="W15" s="31">
        <f t="shared" si="4"/>
        <v>92.310519738293024</v>
      </c>
      <c r="X15" s="32">
        <v>97004</v>
      </c>
      <c r="Y15" s="31">
        <f t="shared" si="4"/>
        <v>104.8465196714224</v>
      </c>
      <c r="Z15" s="32">
        <v>581930</v>
      </c>
      <c r="AA15" s="31">
        <f t="shared" ref="AA15" si="59">Z15/Z14*100</f>
        <v>104.67628293337508</v>
      </c>
      <c r="AB15" s="32">
        <v>133687</v>
      </c>
      <c r="AC15" s="31">
        <f t="shared" ref="AC15:AE15" si="60">AB15/AB14*100</f>
        <v>118.2913772508074</v>
      </c>
      <c r="AD15" s="32">
        <v>21177</v>
      </c>
      <c r="AE15" s="31">
        <f t="shared" si="60"/>
        <v>177.0060180541625</v>
      </c>
      <c r="AF15" s="32">
        <v>2261</v>
      </c>
      <c r="AG15" s="31">
        <f t="shared" ref="AG15:AI15" si="61">AF15/AF14*100</f>
        <v>76.722090261282659</v>
      </c>
      <c r="AH15" s="32">
        <v>134855</v>
      </c>
      <c r="AI15" s="31">
        <f t="shared" si="61"/>
        <v>91.817420492534367</v>
      </c>
      <c r="AJ15" s="32">
        <v>8761</v>
      </c>
      <c r="AK15" s="31">
        <f t="shared" ref="AK15:AM15" si="62">AJ15/AJ14*100</f>
        <v>107.01111518260657</v>
      </c>
      <c r="AL15" s="32">
        <v>27594</v>
      </c>
      <c r="AM15" s="31">
        <f t="shared" si="62"/>
        <v>102.14703487080774</v>
      </c>
      <c r="AN15" s="32">
        <v>43881</v>
      </c>
      <c r="AO15" s="31">
        <f t="shared" ref="AO15:AQ15" si="63">AN15/AN14*100</f>
        <v>103.54420821633357</v>
      </c>
      <c r="AP15" s="32">
        <v>2887</v>
      </c>
      <c r="AQ15" s="31">
        <f t="shared" si="63"/>
        <v>73.742017879948918</v>
      </c>
      <c r="AR15" s="32">
        <v>4559</v>
      </c>
      <c r="AS15" s="31">
        <f t="shared" ref="AS15:AU15" si="64">AR15/AR14*100</f>
        <v>137.52639517345401</v>
      </c>
      <c r="AT15" s="32">
        <v>379663</v>
      </c>
      <c r="AU15" s="31">
        <f t="shared" si="64"/>
        <v>105.5769059642722</v>
      </c>
      <c r="AV15" s="32">
        <v>940962</v>
      </c>
      <c r="AW15" s="31">
        <f t="shared" ref="AW15" si="65">AV15/AV14*100</f>
        <v>101.18817566804637</v>
      </c>
      <c r="AX15" s="32">
        <v>150358</v>
      </c>
      <c r="AY15" s="31">
        <f t="shared" ref="AY15" si="66">AX15/AX14*100</f>
        <v>103.68945161646255</v>
      </c>
      <c r="AZ15" s="32">
        <v>190624</v>
      </c>
      <c r="BA15" s="31">
        <f t="shared" ref="BA15:BC15" si="67">AZ15/AZ14*100</f>
        <v>108.68144837140885</v>
      </c>
      <c r="BB15" s="32">
        <v>431568</v>
      </c>
      <c r="BC15" s="31">
        <f t="shared" si="67"/>
        <v>98.590931520368443</v>
      </c>
      <c r="BD15" s="32">
        <v>26737</v>
      </c>
      <c r="BE15" s="31">
        <f t="shared" ref="BE15:BG15" si="68">BD15/BD14*100</f>
        <v>111.50638084911168</v>
      </c>
      <c r="BF15" s="32">
        <v>167632</v>
      </c>
      <c r="BG15" s="31">
        <f t="shared" si="68"/>
        <v>109.29694274741968</v>
      </c>
      <c r="BH15" s="32">
        <v>26466</v>
      </c>
      <c r="BI15" s="31">
        <f t="shared" ref="BI15:BK15" si="69">BH15/BH14*100</f>
        <v>119.73398479913138</v>
      </c>
      <c r="BJ15" s="32">
        <v>993385</v>
      </c>
      <c r="BK15" s="31">
        <f t="shared" si="69"/>
        <v>103.73737985538787</v>
      </c>
      <c r="BL15" s="32">
        <v>150852</v>
      </c>
      <c r="BM15" s="31">
        <f t="shared" si="16"/>
        <v>101.16283748440833</v>
      </c>
      <c r="BN15" s="32">
        <v>27210</v>
      </c>
      <c r="BO15" s="31">
        <f t="shared" si="16"/>
        <v>78.176176521289435</v>
      </c>
      <c r="BP15" s="32">
        <v>14926</v>
      </c>
      <c r="BQ15" s="31">
        <f t="shared" ref="BQ15:BS15" si="70">BP15/BP14*100</f>
        <v>93.287499999999994</v>
      </c>
      <c r="BR15" s="32">
        <v>121607</v>
      </c>
      <c r="BS15" s="31">
        <f t="shared" si="70"/>
        <v>109.99086477148361</v>
      </c>
      <c r="BT15" s="32">
        <v>273123</v>
      </c>
      <c r="BU15" s="31">
        <f t="shared" ref="BU15:BW15" si="71">BT15/BT14*100</f>
        <v>98.4798387532947</v>
      </c>
      <c r="BV15" s="32">
        <v>92563</v>
      </c>
      <c r="BW15" s="31">
        <f t="shared" si="71"/>
        <v>109.94536168190996</v>
      </c>
      <c r="BX15" s="32">
        <v>17746</v>
      </c>
      <c r="BY15" s="31">
        <f t="shared" ref="BY15:CA15" si="72">BX15/BX14*100</f>
        <v>95.696721311475414</v>
      </c>
      <c r="BZ15" s="32">
        <v>151089</v>
      </c>
      <c r="CA15" s="31">
        <f t="shared" si="72"/>
        <v>94.062019461236275</v>
      </c>
      <c r="CB15" s="34">
        <v>3745056</v>
      </c>
      <c r="CC15" s="49">
        <f t="shared" ref="CC15" si="73">CB15/CB14*100</f>
        <v>102.48539091913653</v>
      </c>
    </row>
    <row r="16" spans="2:81" s="4" customFormat="1" hidden="1">
      <c r="B16" s="14">
        <v>2008</v>
      </c>
      <c r="C16" s="18">
        <v>20</v>
      </c>
      <c r="D16" s="30">
        <v>215896</v>
      </c>
      <c r="E16" s="31">
        <f t="shared" si="0"/>
        <v>105.22888559619435</v>
      </c>
      <c r="F16" s="32">
        <v>79453</v>
      </c>
      <c r="G16" s="31">
        <f t="shared" si="0"/>
        <v>95.426430141362701</v>
      </c>
      <c r="H16" s="32">
        <v>10178</v>
      </c>
      <c r="I16" s="31">
        <f t="shared" ref="I16:K16" si="74">H16/H15*100</f>
        <v>101.32404181184668</v>
      </c>
      <c r="J16" s="32">
        <v>46718</v>
      </c>
      <c r="K16" s="31">
        <f t="shared" si="74"/>
        <v>95.916398053667848</v>
      </c>
      <c r="L16" s="32">
        <v>71021</v>
      </c>
      <c r="M16" s="31">
        <f t="shared" ref="M16:O16" si="75">L16/L15*100</f>
        <v>98.057381123322472</v>
      </c>
      <c r="N16" s="32">
        <v>22523</v>
      </c>
      <c r="O16" s="31">
        <f t="shared" si="75"/>
        <v>102.77435546429385</v>
      </c>
      <c r="P16" s="32">
        <v>6236</v>
      </c>
      <c r="Q16" s="31">
        <f t="shared" ref="Q16" si="76">P16/P15*100</f>
        <v>108.83071553228621</v>
      </c>
      <c r="R16" s="53" t="s">
        <v>23</v>
      </c>
      <c r="S16" s="53" t="s">
        <v>23</v>
      </c>
      <c r="T16" s="33" t="s">
        <v>33</v>
      </c>
      <c r="U16" s="33" t="s">
        <v>33</v>
      </c>
      <c r="V16" s="32">
        <v>43606</v>
      </c>
      <c r="W16" s="31">
        <f t="shared" si="4"/>
        <v>115.75482466618885</v>
      </c>
      <c r="X16" s="32">
        <v>96373</v>
      </c>
      <c r="Y16" s="31">
        <f t="shared" si="4"/>
        <v>99.349511360356274</v>
      </c>
      <c r="Z16" s="32">
        <v>592004</v>
      </c>
      <c r="AA16" s="31">
        <f t="shared" ref="AA16" si="77">Z16/Z15*100</f>
        <v>101.73113604729092</v>
      </c>
      <c r="AB16" s="32">
        <v>120182</v>
      </c>
      <c r="AC16" s="31">
        <f t="shared" ref="AC16:AE16" si="78">AB16/AB15*100</f>
        <v>89.898045434485027</v>
      </c>
      <c r="AD16" s="32">
        <v>23091</v>
      </c>
      <c r="AE16" s="31">
        <f t="shared" si="78"/>
        <v>109.03810738064881</v>
      </c>
      <c r="AF16" s="32">
        <v>3816</v>
      </c>
      <c r="AG16" s="31">
        <f t="shared" ref="AG16:AI16" si="79">AF16/AF15*100</f>
        <v>168.77487837240159</v>
      </c>
      <c r="AH16" s="32">
        <v>98858</v>
      </c>
      <c r="AI16" s="31">
        <f t="shared" si="79"/>
        <v>73.306885172963547</v>
      </c>
      <c r="AJ16" s="32">
        <v>7595</v>
      </c>
      <c r="AK16" s="31">
        <f t="shared" ref="AK16:AM16" si="80">AJ16/AJ15*100</f>
        <v>86.691017007190965</v>
      </c>
      <c r="AL16" s="32">
        <v>23867</v>
      </c>
      <c r="AM16" s="31">
        <f t="shared" si="80"/>
        <v>86.493440603029654</v>
      </c>
      <c r="AN16" s="32">
        <v>36370</v>
      </c>
      <c r="AO16" s="31">
        <f t="shared" ref="AO16:AQ16" si="81">AN16/AN15*100</f>
        <v>82.883252432715764</v>
      </c>
      <c r="AP16" s="32">
        <v>5211</v>
      </c>
      <c r="AQ16" s="31">
        <f t="shared" si="81"/>
        <v>180.49878766886042</v>
      </c>
      <c r="AR16" s="32">
        <v>5248</v>
      </c>
      <c r="AS16" s="31">
        <f t="shared" ref="AS16:AU16" si="82">AR16/AR15*100</f>
        <v>115.1129633691599</v>
      </c>
      <c r="AT16" s="32">
        <v>324239</v>
      </c>
      <c r="AU16" s="31">
        <f t="shared" si="82"/>
        <v>85.401790535290516</v>
      </c>
      <c r="AV16" s="32">
        <v>891943</v>
      </c>
      <c r="AW16" s="31">
        <f t="shared" ref="AW16" si="83">AV16/AV15*100</f>
        <v>94.790544145247097</v>
      </c>
      <c r="AX16" s="32">
        <v>136525</v>
      </c>
      <c r="AY16" s="31">
        <f t="shared" ref="AY16" si="84">AX16/AX15*100</f>
        <v>90.799957434921978</v>
      </c>
      <c r="AZ16" s="32">
        <v>195720</v>
      </c>
      <c r="BA16" s="31">
        <f t="shared" ref="BA16:BC16" si="85">AZ16/AZ15*100</f>
        <v>102.67332549941246</v>
      </c>
      <c r="BB16" s="32">
        <v>407360</v>
      </c>
      <c r="BC16" s="31">
        <f t="shared" si="85"/>
        <v>94.390686983279579</v>
      </c>
      <c r="BD16" s="32">
        <v>30541</v>
      </c>
      <c r="BE16" s="31">
        <f t="shared" ref="BE16:BG16" si="86">BD16/BD15*100</f>
        <v>114.22747503459625</v>
      </c>
      <c r="BF16" s="32">
        <v>152997</v>
      </c>
      <c r="BG16" s="31">
        <f t="shared" si="86"/>
        <v>91.269566669848231</v>
      </c>
      <c r="BH16" s="32">
        <v>23477</v>
      </c>
      <c r="BI16" s="31">
        <f t="shared" ref="BI16:BK16" si="87">BH16/BH15*100</f>
        <v>88.706264641426742</v>
      </c>
      <c r="BJ16" s="32">
        <v>946620</v>
      </c>
      <c r="BK16" s="31">
        <f t="shared" si="87"/>
        <v>95.292358954483916</v>
      </c>
      <c r="BL16" s="32">
        <v>162015</v>
      </c>
      <c r="BM16" s="31">
        <f t="shared" si="16"/>
        <v>107.39996818073342</v>
      </c>
      <c r="BN16" s="32">
        <v>27189</v>
      </c>
      <c r="BO16" s="31">
        <f t="shared" si="16"/>
        <v>99.922822491730983</v>
      </c>
      <c r="BP16" s="32">
        <v>13187</v>
      </c>
      <c r="BQ16" s="31">
        <f t="shared" ref="BQ16:BS16" si="88">BP16/BP15*100</f>
        <v>88.349189334047978</v>
      </c>
      <c r="BR16" s="32">
        <v>123877</v>
      </c>
      <c r="BS16" s="31">
        <f t="shared" si="88"/>
        <v>101.86666885952289</v>
      </c>
      <c r="BT16" s="32">
        <v>387710</v>
      </c>
      <c r="BU16" s="31">
        <f t="shared" ref="BU16:BW16" si="89">BT16/BT15*100</f>
        <v>141.95435756051302</v>
      </c>
      <c r="BV16" s="32">
        <v>96069</v>
      </c>
      <c r="BW16" s="31">
        <f t="shared" si="89"/>
        <v>103.78769054589847</v>
      </c>
      <c r="BX16" s="32">
        <v>16316</v>
      </c>
      <c r="BY16" s="31">
        <f t="shared" ref="BY16:CA16" si="90">BX16/BX15*100</f>
        <v>91.941846049814046</v>
      </c>
      <c r="BZ16" s="32">
        <v>88602</v>
      </c>
      <c r="CA16" s="31">
        <f t="shared" si="90"/>
        <v>58.64225721263626</v>
      </c>
      <c r="CB16" s="34">
        <v>3669770</v>
      </c>
      <c r="CC16" s="49">
        <f t="shared" ref="CC16" si="91">CB16/CB15*100</f>
        <v>97.989722984115588</v>
      </c>
    </row>
    <row r="17" spans="2:83" s="4" customFormat="1" ht="13.5" hidden="1" customHeight="1">
      <c r="B17" s="14">
        <v>2009</v>
      </c>
      <c r="C17" s="18">
        <v>21</v>
      </c>
      <c r="D17" s="30">
        <v>208443</v>
      </c>
      <c r="E17" s="31">
        <f t="shared" si="0"/>
        <v>96.547874902730939</v>
      </c>
      <c r="F17" s="32">
        <v>98396</v>
      </c>
      <c r="G17" s="31">
        <f t="shared" si="0"/>
        <v>123.84176808931066</v>
      </c>
      <c r="H17" s="32">
        <v>8387</v>
      </c>
      <c r="I17" s="31">
        <f t="shared" ref="I17:K17" si="92">H17/H16*100</f>
        <v>82.403222637060324</v>
      </c>
      <c r="J17" s="32">
        <v>44107</v>
      </c>
      <c r="K17" s="31">
        <f t="shared" si="92"/>
        <v>94.411147737488761</v>
      </c>
      <c r="L17" s="32">
        <v>63808</v>
      </c>
      <c r="M17" s="31">
        <f t="shared" ref="M17:O17" si="93">L17/L16*100</f>
        <v>89.843849002407737</v>
      </c>
      <c r="N17" s="32">
        <v>24728</v>
      </c>
      <c r="O17" s="31">
        <f t="shared" si="93"/>
        <v>109.78999245216001</v>
      </c>
      <c r="P17" s="32">
        <v>8574</v>
      </c>
      <c r="Q17" s="31">
        <f t="shared" ref="Q17" si="94">P17/P16*100</f>
        <v>137.49198203976908</v>
      </c>
      <c r="R17" s="53" t="s">
        <v>23</v>
      </c>
      <c r="S17" s="53" t="s">
        <v>23</v>
      </c>
      <c r="T17" s="32">
        <v>18697</v>
      </c>
      <c r="U17" s="33" t="s">
        <v>33</v>
      </c>
      <c r="V17" s="32">
        <v>31652</v>
      </c>
      <c r="W17" s="31">
        <f t="shared" si="4"/>
        <v>72.586341329174886</v>
      </c>
      <c r="X17" s="32">
        <v>96558</v>
      </c>
      <c r="Y17" s="31">
        <f t="shared" si="4"/>
        <v>100.19196247911759</v>
      </c>
      <c r="Z17" s="32">
        <v>603351</v>
      </c>
      <c r="AA17" s="31">
        <f t="shared" ref="AA17" si="95">Z17/Z16*100</f>
        <v>101.91671002222958</v>
      </c>
      <c r="AB17" s="32">
        <v>112614</v>
      </c>
      <c r="AC17" s="31">
        <f t="shared" ref="AC17:AE17" si="96">AB17/AB16*100</f>
        <v>93.702883959328346</v>
      </c>
      <c r="AD17" s="32">
        <v>22713</v>
      </c>
      <c r="AE17" s="31">
        <f t="shared" si="96"/>
        <v>98.362998570871767</v>
      </c>
      <c r="AF17" s="32">
        <v>4737</v>
      </c>
      <c r="AG17" s="31">
        <f t="shared" ref="AG17:AI17" si="97">AF17/AF16*100</f>
        <v>124.13522012578618</v>
      </c>
      <c r="AH17" s="32">
        <v>101188</v>
      </c>
      <c r="AI17" s="31">
        <f t="shared" si="97"/>
        <v>102.35691598049728</v>
      </c>
      <c r="AJ17" s="32">
        <v>9768</v>
      </c>
      <c r="AK17" s="31">
        <f t="shared" ref="AK17:AM17" si="98">AJ17/AJ16*100</f>
        <v>128.61092824226466</v>
      </c>
      <c r="AL17" s="32">
        <v>17350</v>
      </c>
      <c r="AM17" s="31">
        <f t="shared" si="98"/>
        <v>72.694515439728491</v>
      </c>
      <c r="AN17" s="32">
        <v>26042</v>
      </c>
      <c r="AO17" s="31">
        <f t="shared" ref="AO17:AQ17" si="99">AN17/AN16*100</f>
        <v>71.602969480340946</v>
      </c>
      <c r="AP17" s="32">
        <v>6136</v>
      </c>
      <c r="AQ17" s="31">
        <f t="shared" si="99"/>
        <v>117.75091153329495</v>
      </c>
      <c r="AR17" s="32">
        <v>5136</v>
      </c>
      <c r="AS17" s="31">
        <f t="shared" ref="AS17:AU17" si="100">AR17/AR16*100</f>
        <v>97.865853658536579</v>
      </c>
      <c r="AT17" s="32">
        <v>305683</v>
      </c>
      <c r="AU17" s="31">
        <f t="shared" si="100"/>
        <v>94.277061056813025</v>
      </c>
      <c r="AV17" s="32">
        <v>836544</v>
      </c>
      <c r="AW17" s="31">
        <f t="shared" ref="AW17" si="101">AV17/AV16*100</f>
        <v>93.788952881518213</v>
      </c>
      <c r="AX17" s="32">
        <v>131844</v>
      </c>
      <c r="AY17" s="31">
        <f t="shared" ref="AY17" si="102">AX17/AX16*100</f>
        <v>96.571323933345539</v>
      </c>
      <c r="AZ17" s="32">
        <v>213008</v>
      </c>
      <c r="BA17" s="31">
        <f t="shared" ref="BA17:BC17" si="103">AZ17/AZ16*100</f>
        <v>108.83302677294094</v>
      </c>
      <c r="BB17" s="32">
        <v>382489</v>
      </c>
      <c r="BC17" s="31">
        <f t="shared" si="103"/>
        <v>93.894589552238799</v>
      </c>
      <c r="BD17" s="32">
        <v>28744</v>
      </c>
      <c r="BE17" s="31">
        <f t="shared" ref="BE17:BG17" si="104">BD17/BD16*100</f>
        <v>94.116106217871049</v>
      </c>
      <c r="BF17" s="32">
        <v>131637</v>
      </c>
      <c r="BG17" s="31">
        <f t="shared" si="104"/>
        <v>86.038941940038043</v>
      </c>
      <c r="BH17" s="32">
        <v>24798</v>
      </c>
      <c r="BI17" s="31">
        <f t="shared" ref="BI17:BK17" si="105">BH17/BH16*100</f>
        <v>105.62678366060399</v>
      </c>
      <c r="BJ17" s="32">
        <v>912519</v>
      </c>
      <c r="BK17" s="31">
        <f t="shared" si="105"/>
        <v>96.397604107244732</v>
      </c>
      <c r="BL17" s="32">
        <v>164549</v>
      </c>
      <c r="BM17" s="31">
        <f t="shared" si="16"/>
        <v>101.56405271116873</v>
      </c>
      <c r="BN17" s="32">
        <v>30013</v>
      </c>
      <c r="BO17" s="31">
        <f t="shared" si="16"/>
        <v>110.38655338556033</v>
      </c>
      <c r="BP17" s="32">
        <v>13830</v>
      </c>
      <c r="BQ17" s="31">
        <f t="shared" ref="BQ17:BS17" si="106">BP17/BP16*100</f>
        <v>104.87601425646469</v>
      </c>
      <c r="BR17" s="32">
        <v>116243</v>
      </c>
      <c r="BS17" s="31">
        <f t="shared" si="106"/>
        <v>93.837435520718131</v>
      </c>
      <c r="BT17" s="32">
        <v>286512</v>
      </c>
      <c r="BU17" s="31">
        <f t="shared" ref="BU17:BW17" si="107">BT17/BT16*100</f>
        <v>73.898532408243284</v>
      </c>
      <c r="BV17" s="32">
        <v>92797</v>
      </c>
      <c r="BW17" s="31">
        <f t="shared" si="107"/>
        <v>96.594114646764311</v>
      </c>
      <c r="BX17" s="32">
        <v>16561</v>
      </c>
      <c r="BY17" s="31">
        <f t="shared" ref="BY17:CA17" si="108">BX17/BX16*100</f>
        <v>101.50159352782543</v>
      </c>
      <c r="BZ17" s="32">
        <v>71012</v>
      </c>
      <c r="CA17" s="31">
        <f t="shared" si="108"/>
        <v>80.147175007336173</v>
      </c>
      <c r="CB17" s="34">
        <v>3449614</v>
      </c>
      <c r="CC17" s="49">
        <f t="shared" ref="CC17" si="109">CB17/CB16*100</f>
        <v>94.000822939857258</v>
      </c>
    </row>
    <row r="18" spans="2:83" s="4" customFormat="1">
      <c r="B18" s="15">
        <v>2010</v>
      </c>
      <c r="C18" s="19">
        <v>22</v>
      </c>
      <c r="D18" s="36">
        <v>223413</v>
      </c>
      <c r="E18" s="46">
        <f t="shared" si="0"/>
        <v>107.18181949022035</v>
      </c>
      <c r="F18" s="37">
        <v>91416</v>
      </c>
      <c r="G18" s="46">
        <f t="shared" si="0"/>
        <v>92.906215699825196</v>
      </c>
      <c r="H18" s="37">
        <v>8087</v>
      </c>
      <c r="I18" s="46">
        <f t="shared" ref="I18:K18" si="110">H18/H17*100</f>
        <v>96.42303565041135</v>
      </c>
      <c r="J18" s="37">
        <v>58754</v>
      </c>
      <c r="K18" s="46">
        <f t="shared" si="110"/>
        <v>133.20788083524158</v>
      </c>
      <c r="L18" s="37">
        <v>47633</v>
      </c>
      <c r="M18" s="46">
        <f t="shared" ref="M18:O18" si="111">L18/L17*100</f>
        <v>74.650514042126375</v>
      </c>
      <c r="N18" s="37">
        <v>26934</v>
      </c>
      <c r="O18" s="46">
        <f t="shared" si="111"/>
        <v>108.92106114526044</v>
      </c>
      <c r="P18" s="37">
        <v>11601</v>
      </c>
      <c r="Q18" s="46">
        <f t="shared" ref="Q18:U18" si="112">P18/P17*100</f>
        <v>135.30440867739676</v>
      </c>
      <c r="R18" s="55" t="s">
        <v>23</v>
      </c>
      <c r="S18" s="55" t="s">
        <v>23</v>
      </c>
      <c r="T18" s="37">
        <v>34569</v>
      </c>
      <c r="U18" s="46">
        <f t="shared" si="112"/>
        <v>184.89062416430443</v>
      </c>
      <c r="V18" s="37">
        <v>52251</v>
      </c>
      <c r="W18" s="46">
        <f t="shared" ref="W18:Y18" si="113">V18/V17*100</f>
        <v>165.07961582206497</v>
      </c>
      <c r="X18" s="37">
        <v>93369</v>
      </c>
      <c r="Y18" s="46">
        <f t="shared" si="113"/>
        <v>96.697321816939038</v>
      </c>
      <c r="Z18" s="37">
        <v>648027</v>
      </c>
      <c r="AA18" s="46">
        <f t="shared" ref="AA18" si="114">Z18/Z17*100</f>
        <v>107.40464505735467</v>
      </c>
      <c r="AB18" s="37">
        <v>111624</v>
      </c>
      <c r="AC18" s="46">
        <f t="shared" ref="AC18:AE18" si="115">AB18/AB17*100</f>
        <v>99.120890830624958</v>
      </c>
      <c r="AD18" s="37">
        <v>22940</v>
      </c>
      <c r="AE18" s="46">
        <f t="shared" si="115"/>
        <v>100.99942764055827</v>
      </c>
      <c r="AF18" s="37">
        <v>3924</v>
      </c>
      <c r="AG18" s="46">
        <f t="shared" ref="AG18:AI18" si="116">AF18/AF17*100</f>
        <v>82.83723875870804</v>
      </c>
      <c r="AH18" s="37">
        <v>91049</v>
      </c>
      <c r="AI18" s="46">
        <f t="shared" si="116"/>
        <v>89.980037158556343</v>
      </c>
      <c r="AJ18" s="37">
        <v>7429</v>
      </c>
      <c r="AK18" s="46">
        <f t="shared" ref="AK18:AM18" si="117">AJ18/AJ17*100</f>
        <v>76.054463554463553</v>
      </c>
      <c r="AL18" s="37">
        <v>18717</v>
      </c>
      <c r="AM18" s="46">
        <f t="shared" si="117"/>
        <v>107.87896253602305</v>
      </c>
      <c r="AN18" s="37">
        <v>39909</v>
      </c>
      <c r="AO18" s="46">
        <f t="shared" ref="AO18:AQ18" si="118">AN18/AN17*100</f>
        <v>153.24859841794026</v>
      </c>
      <c r="AP18" s="37">
        <v>6869</v>
      </c>
      <c r="AQ18" s="46">
        <f t="shared" si="118"/>
        <v>111.94589308996088</v>
      </c>
      <c r="AR18" s="37">
        <v>5505</v>
      </c>
      <c r="AS18" s="46">
        <f t="shared" ref="AS18:AU18" si="119">AR18/AR17*100</f>
        <v>107.18457943925233</v>
      </c>
      <c r="AT18" s="37">
        <v>307967</v>
      </c>
      <c r="AU18" s="46">
        <f t="shared" si="119"/>
        <v>100.74717926741101</v>
      </c>
      <c r="AV18" s="37">
        <v>849719</v>
      </c>
      <c r="AW18" s="46">
        <f t="shared" ref="AW18" si="120">AV18/AV17*100</f>
        <v>101.57493210159896</v>
      </c>
      <c r="AX18" s="37">
        <v>133177</v>
      </c>
      <c r="AY18" s="46">
        <f t="shared" ref="AY18" si="121">AX18/AX17*100</f>
        <v>101.01104335426716</v>
      </c>
      <c r="AZ18" s="37">
        <v>247553</v>
      </c>
      <c r="BA18" s="46">
        <f t="shared" ref="BA18:BC18" si="122">AZ18/AZ17*100</f>
        <v>116.21770074363404</v>
      </c>
      <c r="BB18" s="37">
        <v>370962</v>
      </c>
      <c r="BC18" s="46">
        <f t="shared" si="122"/>
        <v>96.986318560795212</v>
      </c>
      <c r="BD18" s="37">
        <v>32730</v>
      </c>
      <c r="BE18" s="46">
        <f t="shared" ref="BE18:BG18" si="123">BD18/BD17*100</f>
        <v>113.8672418591706</v>
      </c>
      <c r="BF18" s="37">
        <v>127888</v>
      </c>
      <c r="BG18" s="46">
        <f t="shared" si="123"/>
        <v>97.152016530306824</v>
      </c>
      <c r="BH18" s="37">
        <v>23580</v>
      </c>
      <c r="BI18" s="46">
        <f t="shared" ref="BI18:BK18" si="124">BH18/BH17*100</f>
        <v>95.088313573675293</v>
      </c>
      <c r="BJ18" s="37">
        <v>935889</v>
      </c>
      <c r="BK18" s="46">
        <f t="shared" si="124"/>
        <v>102.56104256459318</v>
      </c>
      <c r="BL18" s="37">
        <v>161936</v>
      </c>
      <c r="BM18" s="46">
        <f t="shared" si="16"/>
        <v>98.412023166351659</v>
      </c>
      <c r="BN18" s="37">
        <v>32945</v>
      </c>
      <c r="BO18" s="46">
        <f t="shared" si="16"/>
        <v>109.76910005664213</v>
      </c>
      <c r="BP18" s="37">
        <v>16090</v>
      </c>
      <c r="BQ18" s="46">
        <f t="shared" ref="BQ18:BS18" si="125">BP18/BP17*100</f>
        <v>116.34128705712219</v>
      </c>
      <c r="BR18" s="37">
        <v>129424</v>
      </c>
      <c r="BS18" s="46">
        <f t="shared" si="125"/>
        <v>111.33917741283345</v>
      </c>
      <c r="BT18" s="37">
        <v>316907</v>
      </c>
      <c r="BU18" s="46">
        <f t="shared" ref="BU18:BW18" si="126">BT18/BT17*100</f>
        <v>110.60863070307701</v>
      </c>
      <c r="BV18" s="37">
        <v>92177</v>
      </c>
      <c r="BW18" s="46">
        <f t="shared" si="126"/>
        <v>99.331874952854079</v>
      </c>
      <c r="BX18" s="37">
        <v>17418</v>
      </c>
      <c r="BY18" s="46">
        <f t="shared" ref="BY18:CA18" si="127">BX18/BX17*100</f>
        <v>105.17480828452388</v>
      </c>
      <c r="BZ18" s="37">
        <v>79593</v>
      </c>
      <c r="CA18" s="46">
        <f t="shared" si="127"/>
        <v>112.0838731482003</v>
      </c>
      <c r="CB18" s="39">
        <v>3587642</v>
      </c>
      <c r="CC18" s="51">
        <f t="shared" ref="CC18" si="128">CB18/CB17*100</f>
        <v>104.00125927132717</v>
      </c>
    </row>
    <row r="19" spans="2:83" s="4" customFormat="1">
      <c r="B19" s="16">
        <v>2011</v>
      </c>
      <c r="C19" s="20">
        <v>23</v>
      </c>
      <c r="D19" s="40">
        <v>226411</v>
      </c>
      <c r="E19" s="31">
        <f t="shared" si="0"/>
        <v>101.34190937859479</v>
      </c>
      <c r="F19" s="42">
        <v>84635</v>
      </c>
      <c r="G19" s="31">
        <f t="shared" si="0"/>
        <v>92.582261310930264</v>
      </c>
      <c r="H19" s="42">
        <v>11024</v>
      </c>
      <c r="I19" s="31">
        <f t="shared" ref="I19:K19" si="129">H19/H18*100</f>
        <v>136.31754667985655</v>
      </c>
      <c r="J19" s="42">
        <v>56470</v>
      </c>
      <c r="K19" s="31">
        <f t="shared" si="129"/>
        <v>96.112605099227295</v>
      </c>
      <c r="L19" s="42">
        <v>50601</v>
      </c>
      <c r="M19" s="31">
        <f t="shared" ref="M19:O19" si="130">L19/L18*100</f>
        <v>106.2309743245229</v>
      </c>
      <c r="N19" s="42">
        <v>27640</v>
      </c>
      <c r="O19" s="31">
        <f t="shared" si="130"/>
        <v>102.62122224697407</v>
      </c>
      <c r="P19" s="42">
        <v>13984</v>
      </c>
      <c r="Q19" s="31">
        <f t="shared" ref="Q19:U19" si="131">P19/P18*100</f>
        <v>120.5413326437376</v>
      </c>
      <c r="R19" s="53" t="s">
        <v>23</v>
      </c>
      <c r="S19" s="53" t="s">
        <v>23</v>
      </c>
      <c r="T19" s="42">
        <v>40998</v>
      </c>
      <c r="U19" s="31">
        <f t="shared" si="131"/>
        <v>118.597587433828</v>
      </c>
      <c r="V19" s="42">
        <v>52743</v>
      </c>
      <c r="W19" s="31">
        <f t="shared" ref="W19:Y20" si="132">V19/V18*100</f>
        <v>100.94160877303784</v>
      </c>
      <c r="X19" s="42">
        <v>103005</v>
      </c>
      <c r="Y19" s="31">
        <f t="shared" si="132"/>
        <v>110.32034186935707</v>
      </c>
      <c r="Z19" s="42">
        <v>667511</v>
      </c>
      <c r="AA19" s="31">
        <f t="shared" ref="AA19" si="133">Z19/Z18*100</f>
        <v>103.0066648457549</v>
      </c>
      <c r="AB19" s="42">
        <v>107731</v>
      </c>
      <c r="AC19" s="31">
        <f t="shared" ref="AC19:AE19" si="134">AB19/AB18*100</f>
        <v>96.512398767290193</v>
      </c>
      <c r="AD19" s="42">
        <v>22474</v>
      </c>
      <c r="AE19" s="31">
        <f t="shared" si="134"/>
        <v>97.968613775065378</v>
      </c>
      <c r="AF19" s="42">
        <v>5857</v>
      </c>
      <c r="AG19" s="31">
        <f t="shared" ref="AG19:AI19" si="135">AF19/AF18*100</f>
        <v>149.26095820591235</v>
      </c>
      <c r="AH19" s="42">
        <v>85142</v>
      </c>
      <c r="AI19" s="31">
        <f t="shared" si="135"/>
        <v>93.512284594009827</v>
      </c>
      <c r="AJ19" s="42">
        <v>9742</v>
      </c>
      <c r="AK19" s="31">
        <f t="shared" ref="AK19:AM19" si="136">AJ19/AJ18*100</f>
        <v>131.13474222641003</v>
      </c>
      <c r="AL19" s="42">
        <v>28563</v>
      </c>
      <c r="AM19" s="31">
        <f t="shared" si="136"/>
        <v>152.60458406795959</v>
      </c>
      <c r="AN19" s="42">
        <v>50614</v>
      </c>
      <c r="AO19" s="31">
        <f t="shared" ref="AO19:AQ19" si="137">AN19/AN18*100</f>
        <v>126.8235235159989</v>
      </c>
      <c r="AP19" s="42">
        <v>5725</v>
      </c>
      <c r="AQ19" s="31">
        <f t="shared" si="137"/>
        <v>83.345465133207171</v>
      </c>
      <c r="AR19" s="42">
        <v>5502</v>
      </c>
      <c r="AS19" s="31">
        <f t="shared" ref="AS19:AU19" si="138">AR19/AR18*100</f>
        <v>99.945504087193456</v>
      </c>
      <c r="AT19" s="42">
        <v>321350</v>
      </c>
      <c r="AU19" s="31">
        <f t="shared" si="138"/>
        <v>104.34559546964448</v>
      </c>
      <c r="AV19" s="42">
        <v>847442</v>
      </c>
      <c r="AW19" s="31">
        <f t="shared" ref="AW19" si="139">AV19/AV18*100</f>
        <v>99.73202905901833</v>
      </c>
      <c r="AX19" s="42">
        <v>117374</v>
      </c>
      <c r="AY19" s="31">
        <f t="shared" ref="AY19" si="140">AX19/AX18*100</f>
        <v>88.133836923793154</v>
      </c>
      <c r="AZ19" s="42">
        <v>232902</v>
      </c>
      <c r="BA19" s="31">
        <f t="shared" ref="BA19:BC19" si="141">AZ19/AZ18*100</f>
        <v>94.081671399659868</v>
      </c>
      <c r="BB19" s="42">
        <v>361160</v>
      </c>
      <c r="BC19" s="31">
        <f t="shared" si="141"/>
        <v>97.357680840625179</v>
      </c>
      <c r="BD19" s="42">
        <v>36653</v>
      </c>
      <c r="BE19" s="31">
        <f t="shared" ref="BE19:BG19" si="142">BD19/BD18*100</f>
        <v>111.98594561564315</v>
      </c>
      <c r="BF19" s="42">
        <v>122913</v>
      </c>
      <c r="BG19" s="31">
        <f t="shared" si="142"/>
        <v>96.10987739271863</v>
      </c>
      <c r="BH19" s="42">
        <v>24549</v>
      </c>
      <c r="BI19" s="31">
        <f t="shared" ref="BI19:BK19" si="143">BH19/BH18*100</f>
        <v>104.10941475826971</v>
      </c>
      <c r="BJ19" s="42">
        <v>895551</v>
      </c>
      <c r="BK19" s="31">
        <f t="shared" si="143"/>
        <v>95.689873478585596</v>
      </c>
      <c r="BL19" s="42">
        <v>206456</v>
      </c>
      <c r="BM19" s="31">
        <f t="shared" si="16"/>
        <v>127.49234265388796</v>
      </c>
      <c r="BN19" s="42">
        <v>34705</v>
      </c>
      <c r="BO19" s="31">
        <f t="shared" si="16"/>
        <v>105.34223706176962</v>
      </c>
      <c r="BP19" s="42">
        <v>13367</v>
      </c>
      <c r="BQ19" s="31">
        <f t="shared" ref="BQ19:BS19" si="144">BP19/BP18*100</f>
        <v>83.076444996892491</v>
      </c>
      <c r="BR19" s="42">
        <v>130311</v>
      </c>
      <c r="BS19" s="31">
        <f t="shared" si="144"/>
        <v>100.68534429472122</v>
      </c>
      <c r="BT19" s="42">
        <v>293581</v>
      </c>
      <c r="BU19" s="31">
        <f t="shared" ref="BU19:BW19" si="145">BT19/BT18*100</f>
        <v>92.639480983379983</v>
      </c>
      <c r="BV19" s="42">
        <v>84796</v>
      </c>
      <c r="BW19" s="31">
        <f t="shared" si="145"/>
        <v>91.99257949379998</v>
      </c>
      <c r="BX19" s="42">
        <v>17770</v>
      </c>
      <c r="BY19" s="31">
        <f t="shared" ref="BY19:CA19" si="146">BX19/BX18*100</f>
        <v>102.02089792169021</v>
      </c>
      <c r="BZ19" s="42">
        <v>74741</v>
      </c>
      <c r="CA19" s="31">
        <f t="shared" si="146"/>
        <v>93.903986531478907</v>
      </c>
      <c r="CB19" s="44">
        <v>3546583</v>
      </c>
      <c r="CC19" s="49">
        <f t="shared" ref="CC19" si="147">CB19/CB18*100</f>
        <v>98.85554355757904</v>
      </c>
      <c r="CD19" s="52"/>
      <c r="CE19" s="52"/>
    </row>
    <row r="20" spans="2:83" s="4" customFormat="1">
      <c r="B20" s="14">
        <v>2012</v>
      </c>
      <c r="C20" s="18">
        <v>24</v>
      </c>
      <c r="D20" s="30">
        <v>239074</v>
      </c>
      <c r="E20" s="31">
        <f t="shared" si="0"/>
        <v>105.59292613874767</v>
      </c>
      <c r="F20" s="32">
        <v>84632</v>
      </c>
      <c r="G20" s="31">
        <f t="shared" si="0"/>
        <v>99.996455367164884</v>
      </c>
      <c r="H20" s="32">
        <v>13584</v>
      </c>
      <c r="I20" s="31">
        <f t="shared" ref="I20:K20" si="148">H20/H19*100</f>
        <v>123.22206095791002</v>
      </c>
      <c r="J20" s="32">
        <v>59082</v>
      </c>
      <c r="K20" s="31">
        <f t="shared" si="148"/>
        <v>104.62546484859216</v>
      </c>
      <c r="L20" s="32">
        <v>50052</v>
      </c>
      <c r="M20" s="31">
        <f t="shared" ref="M20:O20" si="149">L20/L19*100</f>
        <v>98.915041204719273</v>
      </c>
      <c r="N20" s="32">
        <v>27324</v>
      </c>
      <c r="O20" s="31">
        <f t="shared" si="149"/>
        <v>98.856729377713464</v>
      </c>
      <c r="P20" s="32">
        <v>15703</v>
      </c>
      <c r="Q20" s="31">
        <f t="shared" ref="Q20" si="150">P20/P19*100</f>
        <v>112.29262013729976</v>
      </c>
      <c r="R20" s="53" t="s">
        <v>23</v>
      </c>
      <c r="S20" s="53" t="s">
        <v>23</v>
      </c>
      <c r="T20" s="33" t="s">
        <v>23</v>
      </c>
      <c r="U20" s="33" t="s">
        <v>23</v>
      </c>
      <c r="V20" s="32">
        <v>50810</v>
      </c>
      <c r="W20" s="31">
        <f t="shared" si="132"/>
        <v>96.335058680772804</v>
      </c>
      <c r="X20" s="32">
        <v>102432</v>
      </c>
      <c r="Y20" s="31">
        <f t="shared" si="132"/>
        <v>99.443716324450264</v>
      </c>
      <c r="Z20" s="32">
        <v>642693</v>
      </c>
      <c r="AA20" s="31">
        <f t="shared" ref="AA20" si="151">Z20/Z19*100</f>
        <v>96.282008835809449</v>
      </c>
      <c r="AB20" s="32">
        <v>114004</v>
      </c>
      <c r="AC20" s="31">
        <f t="shared" ref="AC20:AE20" si="152">AB20/AB19*100</f>
        <v>105.82283650945411</v>
      </c>
      <c r="AD20" s="32">
        <v>21199</v>
      </c>
      <c r="AE20" s="31">
        <f t="shared" si="152"/>
        <v>94.326777609682296</v>
      </c>
      <c r="AF20" s="32">
        <v>3984</v>
      </c>
      <c r="AG20" s="31">
        <f t="shared" ref="AG20:AI20" si="153">AF20/AF19*100</f>
        <v>68.021171248079227</v>
      </c>
      <c r="AH20" s="32">
        <v>127589</v>
      </c>
      <c r="AI20" s="31">
        <f t="shared" si="153"/>
        <v>149.85436094994245</v>
      </c>
      <c r="AJ20" s="32">
        <v>7783</v>
      </c>
      <c r="AK20" s="31">
        <f t="shared" ref="AK20:AM20" si="154">AJ20/AJ19*100</f>
        <v>79.89119277355779</v>
      </c>
      <c r="AL20" s="32">
        <v>38409</v>
      </c>
      <c r="AM20" s="31">
        <f t="shared" si="154"/>
        <v>134.47116899485349</v>
      </c>
      <c r="AN20" s="32">
        <v>45198</v>
      </c>
      <c r="AO20" s="31">
        <f t="shared" ref="AO20:AQ20" si="155">AN20/AN19*100</f>
        <v>89.299403327142684</v>
      </c>
      <c r="AP20" s="32">
        <v>4321</v>
      </c>
      <c r="AQ20" s="31">
        <f t="shared" si="155"/>
        <v>75.47598253275109</v>
      </c>
      <c r="AR20" s="32">
        <v>5394</v>
      </c>
      <c r="AS20" s="31">
        <f t="shared" ref="AS20:AU20" si="156">AR20/AR19*100</f>
        <v>98.037077426390411</v>
      </c>
      <c r="AT20" s="32">
        <v>367881</v>
      </c>
      <c r="AU20" s="31">
        <f t="shared" si="156"/>
        <v>114.47985063015405</v>
      </c>
      <c r="AV20" s="32">
        <v>849782</v>
      </c>
      <c r="AW20" s="31">
        <f t="shared" ref="AW20" si="157">AV20/AV19*100</f>
        <v>100.27612509174668</v>
      </c>
      <c r="AX20" s="32">
        <v>114746</v>
      </c>
      <c r="AY20" s="31">
        <f t="shared" ref="AY20" si="158">AX20/AX19*100</f>
        <v>97.761003288632921</v>
      </c>
      <c r="AZ20" s="32">
        <v>215654</v>
      </c>
      <c r="BA20" s="31">
        <f t="shared" ref="BA20:BC20" si="159">AZ20/AZ19*100</f>
        <v>92.594310053155411</v>
      </c>
      <c r="BB20" s="32">
        <v>375060</v>
      </c>
      <c r="BC20" s="31">
        <f t="shared" si="159"/>
        <v>103.84870971314652</v>
      </c>
      <c r="BD20" s="32">
        <v>42661</v>
      </c>
      <c r="BE20" s="31">
        <f t="shared" ref="BE20:BG20" si="160">BD20/BD19*100</f>
        <v>116.39156412844787</v>
      </c>
      <c r="BF20" s="32">
        <v>114565</v>
      </c>
      <c r="BG20" s="31">
        <f t="shared" si="160"/>
        <v>93.208204176938153</v>
      </c>
      <c r="BH20" s="32">
        <v>40146</v>
      </c>
      <c r="BI20" s="31">
        <f t="shared" ref="BI20:BK20" si="161">BH20/BH19*100</f>
        <v>163.53415617744102</v>
      </c>
      <c r="BJ20" s="32">
        <v>902832</v>
      </c>
      <c r="BK20" s="31">
        <f t="shared" si="161"/>
        <v>100.81301902404218</v>
      </c>
      <c r="BL20" s="32">
        <v>210040</v>
      </c>
      <c r="BM20" s="31">
        <f t="shared" si="16"/>
        <v>101.7359631107839</v>
      </c>
      <c r="BN20" s="32">
        <v>37737</v>
      </c>
      <c r="BO20" s="31">
        <f t="shared" si="16"/>
        <v>108.73649330067714</v>
      </c>
      <c r="BP20" s="32">
        <v>22735</v>
      </c>
      <c r="BQ20" s="31">
        <f t="shared" ref="BQ20:BS20" si="162">BP20/BP19*100</f>
        <v>170.08304032318395</v>
      </c>
      <c r="BR20" s="32">
        <v>149557</v>
      </c>
      <c r="BS20" s="31">
        <f t="shared" si="162"/>
        <v>114.76928271596411</v>
      </c>
      <c r="BT20" s="32">
        <v>271032</v>
      </c>
      <c r="BU20" s="31">
        <f t="shared" ref="BU20:BW20" si="163">BT20/BT19*100</f>
        <v>92.319325841931189</v>
      </c>
      <c r="BV20" s="32">
        <v>84416</v>
      </c>
      <c r="BW20" s="31">
        <f t="shared" si="163"/>
        <v>99.551865654040284</v>
      </c>
      <c r="BX20" s="32">
        <v>16885</v>
      </c>
      <c r="BY20" s="31">
        <f t="shared" ref="BY20:CA20" si="164">BX20/BX19*100</f>
        <v>95.019696117051211</v>
      </c>
      <c r="BZ20" s="32">
        <v>79222</v>
      </c>
      <c r="CA20" s="31">
        <f t="shared" si="164"/>
        <v>105.99537068008189</v>
      </c>
      <c r="CB20" s="34">
        <v>3634812</v>
      </c>
      <c r="CC20" s="49">
        <f t="shared" ref="CC20" si="165">CB20/CB19*100</f>
        <v>102.48771846027572</v>
      </c>
      <c r="CD20" s="52"/>
      <c r="CE20" s="52"/>
    </row>
    <row r="21" spans="2:83" s="4" customFormat="1">
      <c r="B21" s="14">
        <v>2013</v>
      </c>
      <c r="C21" s="18">
        <v>25</v>
      </c>
      <c r="D21" s="30">
        <v>239179</v>
      </c>
      <c r="E21" s="31">
        <f t="shared" ref="E21" si="166">D21/D20*100</f>
        <v>100.04391945590068</v>
      </c>
      <c r="F21" s="32">
        <v>92599</v>
      </c>
      <c r="G21" s="31">
        <f t="shared" ref="G21" si="167">F21/F20*100</f>
        <v>109.41369694678136</v>
      </c>
      <c r="H21" s="32">
        <v>13622</v>
      </c>
      <c r="I21" s="31">
        <f t="shared" ref="I21" si="168">H21/H20*100</f>
        <v>100.27974087161367</v>
      </c>
      <c r="J21" s="32">
        <v>56126</v>
      </c>
      <c r="K21" s="31">
        <f t="shared" ref="K21" si="169">J21/J20*100</f>
        <v>94.996784130530457</v>
      </c>
      <c r="L21" s="32">
        <v>53050</v>
      </c>
      <c r="M21" s="31">
        <f t="shared" ref="M21" si="170">L21/L20*100</f>
        <v>105.98977063853592</v>
      </c>
      <c r="N21" s="32">
        <v>33144</v>
      </c>
      <c r="O21" s="31">
        <f t="shared" ref="O21" si="171">N21/N20*100</f>
        <v>121.29995608256479</v>
      </c>
      <c r="P21" s="32">
        <v>20401</v>
      </c>
      <c r="Q21" s="31">
        <f t="shared" ref="Q21" si="172">P21/P20*100</f>
        <v>129.91785009233905</v>
      </c>
      <c r="R21" s="53" t="s">
        <v>23</v>
      </c>
      <c r="S21" s="53" t="s">
        <v>23</v>
      </c>
      <c r="T21" s="33" t="s">
        <v>23</v>
      </c>
      <c r="U21" s="33" t="s">
        <v>23</v>
      </c>
      <c r="V21" s="32">
        <v>51030</v>
      </c>
      <c r="W21" s="31">
        <f t="shared" ref="W21" si="173">V21/V20*100</f>
        <v>100.43298563274945</v>
      </c>
      <c r="X21" s="32">
        <v>108715</v>
      </c>
      <c r="Y21" s="31">
        <f t="shared" ref="Y21" si="174">X21/X20*100</f>
        <v>106.13382536707279</v>
      </c>
      <c r="Z21" s="32">
        <v>667866</v>
      </c>
      <c r="AA21" s="31">
        <f t="shared" ref="AA21" si="175">Z21/Z20*100</f>
        <v>103.91680008962287</v>
      </c>
      <c r="AB21" s="32">
        <v>111060</v>
      </c>
      <c r="AC21" s="31">
        <f t="shared" ref="AC21" si="176">AB21/AB20*100</f>
        <v>97.417634468966</v>
      </c>
      <c r="AD21" s="32">
        <v>22587</v>
      </c>
      <c r="AE21" s="31">
        <f t="shared" ref="AE21" si="177">AD21/AD20*100</f>
        <v>106.54747865465353</v>
      </c>
      <c r="AF21" s="32">
        <v>3744</v>
      </c>
      <c r="AG21" s="31">
        <f t="shared" ref="AG21" si="178">AF21/AF20*100</f>
        <v>93.975903614457835</v>
      </c>
      <c r="AH21" s="32">
        <v>137538</v>
      </c>
      <c r="AI21" s="31">
        <f t="shared" ref="AI21" si="179">AH21/AH20*100</f>
        <v>107.79769415858733</v>
      </c>
      <c r="AJ21" s="32">
        <v>2724</v>
      </c>
      <c r="AK21" s="31">
        <f t="shared" ref="AK21" si="180">AJ21/AJ20*100</f>
        <v>34.999357574200182</v>
      </c>
      <c r="AL21" s="32">
        <v>39590</v>
      </c>
      <c r="AM21" s="31">
        <f t="shared" ref="AM21" si="181">AL21/AL20*100</f>
        <v>103.07480017704185</v>
      </c>
      <c r="AN21" s="32">
        <v>43478</v>
      </c>
      <c r="AO21" s="31">
        <f t="shared" ref="AO21" si="182">AN21/AN20*100</f>
        <v>96.194521881499185</v>
      </c>
      <c r="AP21" s="32">
        <v>4941</v>
      </c>
      <c r="AQ21" s="31">
        <f t="shared" ref="AQ21" si="183">AP21/AP20*100</f>
        <v>114.3485304327702</v>
      </c>
      <c r="AR21" s="32">
        <v>6372</v>
      </c>
      <c r="AS21" s="31">
        <f t="shared" ref="AS21" si="184">AR21/AR20*100</f>
        <v>118.13125695216908</v>
      </c>
      <c r="AT21" s="32">
        <v>372034</v>
      </c>
      <c r="AU21" s="31">
        <f t="shared" ref="AU21" si="185">AT21/AT20*100</f>
        <v>101.1288976598411</v>
      </c>
      <c r="AV21" s="32">
        <v>891872</v>
      </c>
      <c r="AW21" s="31">
        <f t="shared" ref="AW21" si="186">AV21/AV20*100</f>
        <v>104.95303501368586</v>
      </c>
      <c r="AX21" s="32">
        <v>102571</v>
      </c>
      <c r="AY21" s="31">
        <f t="shared" ref="AY21" si="187">AX21/AX20*100</f>
        <v>89.389608352360867</v>
      </c>
      <c r="AZ21" s="32">
        <v>178188</v>
      </c>
      <c r="BA21" s="31">
        <f t="shared" ref="BA21" si="188">AZ21/AZ20*100</f>
        <v>82.626800337577791</v>
      </c>
      <c r="BB21" s="32">
        <v>384776</v>
      </c>
      <c r="BC21" s="31">
        <f t="shared" ref="BC21" si="189">BB21/BB20*100</f>
        <v>102.5905188503173</v>
      </c>
      <c r="BD21" s="32">
        <v>48544</v>
      </c>
      <c r="BE21" s="31">
        <f t="shared" ref="BE21" si="190">BD21/BD20*100</f>
        <v>113.79011274934952</v>
      </c>
      <c r="BF21" s="32">
        <v>106285</v>
      </c>
      <c r="BG21" s="31">
        <f t="shared" ref="BG21" si="191">BF21/BF20*100</f>
        <v>92.772661807707408</v>
      </c>
      <c r="BH21" s="32">
        <v>33176</v>
      </c>
      <c r="BI21" s="31">
        <f t="shared" ref="BI21" si="192">BH21/BH20*100</f>
        <v>82.63836994968365</v>
      </c>
      <c r="BJ21" s="32">
        <v>853540</v>
      </c>
      <c r="BK21" s="31">
        <f t="shared" ref="BK21" si="193">BJ21/BJ20*100</f>
        <v>94.540290995445446</v>
      </c>
      <c r="BL21" s="32">
        <v>222790</v>
      </c>
      <c r="BM21" s="31">
        <f t="shared" ref="BM21" si="194">BL21/BL20*100</f>
        <v>106.07027232908017</v>
      </c>
      <c r="BN21" s="32">
        <v>37832</v>
      </c>
      <c r="BO21" s="31">
        <f t="shared" ref="BO21" si="195">BN21/BN20*100</f>
        <v>100.25174232185918</v>
      </c>
      <c r="BP21" s="32">
        <v>20508</v>
      </c>
      <c r="BQ21" s="31">
        <f t="shared" ref="BQ21" si="196">BP21/BP20*100</f>
        <v>90.204530459643721</v>
      </c>
      <c r="BR21" s="32">
        <v>148843</v>
      </c>
      <c r="BS21" s="31">
        <f t="shared" ref="BS21" si="197">BR21/BR20*100</f>
        <v>99.522590049278875</v>
      </c>
      <c r="BT21" s="32">
        <v>277284</v>
      </c>
      <c r="BU21" s="31">
        <f t="shared" ref="BU21" si="198">BT21/BT20*100</f>
        <v>102.30673868768262</v>
      </c>
      <c r="BV21" s="32">
        <v>92049</v>
      </c>
      <c r="BW21" s="31">
        <f t="shared" ref="BW21" si="199">BV21/BV20*100</f>
        <v>109.0421247156937</v>
      </c>
      <c r="BX21" s="32">
        <v>12563</v>
      </c>
      <c r="BY21" s="31">
        <f t="shared" ref="BY21" si="200">BX21/BX20*100</f>
        <v>74.403316553153687</v>
      </c>
      <c r="BZ21" s="32">
        <v>70643</v>
      </c>
      <c r="CA21" s="31">
        <f t="shared" ref="CA21" si="201">BZ21/BZ20*100</f>
        <v>89.170937365883219</v>
      </c>
      <c r="CB21" s="34">
        <v>3667824</v>
      </c>
      <c r="CC21" s="49">
        <f t="shared" ref="CC21" si="202">CB21/CB20*100</f>
        <v>100.90821753642278</v>
      </c>
      <c r="CD21" s="52"/>
      <c r="CE21" s="52"/>
    </row>
    <row r="22" spans="2:83" s="4" customFormat="1">
      <c r="B22" s="14">
        <v>2014</v>
      </c>
      <c r="C22" s="18">
        <v>26</v>
      </c>
      <c r="D22" s="30">
        <v>232936</v>
      </c>
      <c r="E22" s="31">
        <f t="shared" ref="E22" si="203">D22/D21*100</f>
        <v>97.389821012714322</v>
      </c>
      <c r="F22" s="32">
        <v>87324</v>
      </c>
      <c r="G22" s="31">
        <f t="shared" ref="G22" si="204">F22/F21*100</f>
        <v>94.303394205121009</v>
      </c>
      <c r="H22" s="32">
        <v>15116</v>
      </c>
      <c r="I22" s="31">
        <f t="shared" ref="I22" si="205">H22/H21*100</f>
        <v>110.96755248862135</v>
      </c>
      <c r="J22" s="32">
        <v>63240</v>
      </c>
      <c r="K22" s="31">
        <f t="shared" ref="K22" si="206">J22/J21*100</f>
        <v>112.67505256031075</v>
      </c>
      <c r="L22" s="32">
        <v>52964</v>
      </c>
      <c r="M22" s="31">
        <f t="shared" ref="M22" si="207">L22/L21*100</f>
        <v>99.837888784165884</v>
      </c>
      <c r="N22" s="32">
        <v>30500</v>
      </c>
      <c r="O22" s="31">
        <f t="shared" ref="O22" si="208">N22/N21*100</f>
        <v>92.022688872797488</v>
      </c>
      <c r="P22" s="32">
        <v>25535</v>
      </c>
      <c r="Q22" s="31">
        <f t="shared" ref="Q22" si="209">P22/P21*100</f>
        <v>125.16543306700652</v>
      </c>
      <c r="R22" s="33">
        <v>16849</v>
      </c>
      <c r="S22" s="53" t="s">
        <v>23</v>
      </c>
      <c r="T22" s="33" t="s">
        <v>23</v>
      </c>
      <c r="U22" s="33" t="s">
        <v>23</v>
      </c>
      <c r="V22" s="32">
        <v>42874</v>
      </c>
      <c r="W22" s="31">
        <f t="shared" ref="W22" si="210">V22/V21*100</f>
        <v>84.017244757985495</v>
      </c>
      <c r="X22" s="32">
        <v>126624</v>
      </c>
      <c r="Y22" s="31">
        <f t="shared" ref="Y22" si="211">X22/X21*100</f>
        <v>116.47334774410155</v>
      </c>
      <c r="Z22" s="32">
        <v>693962</v>
      </c>
      <c r="AA22" s="31">
        <f t="shared" ref="AA22" si="212">Z22/Z21*100</f>
        <v>103.90737064021825</v>
      </c>
      <c r="AB22" s="32">
        <v>103915</v>
      </c>
      <c r="AC22" s="31">
        <f t="shared" ref="AC22" si="213">AB22/AB21*100</f>
        <v>93.566540608679986</v>
      </c>
      <c r="AD22" s="32">
        <v>23756</v>
      </c>
      <c r="AE22" s="31">
        <f t="shared" ref="AE22" si="214">AD22/AD21*100</f>
        <v>105.17554345419933</v>
      </c>
      <c r="AF22" s="32">
        <v>3732</v>
      </c>
      <c r="AG22" s="31">
        <f t="shared" ref="AG22" si="215">AF22/AF21*100</f>
        <v>99.679487179487182</v>
      </c>
      <c r="AH22" s="32">
        <v>133458</v>
      </c>
      <c r="AI22" s="31">
        <f t="shared" ref="AI22" si="216">AH22/AH21*100</f>
        <v>97.033547092439903</v>
      </c>
      <c r="AJ22" s="32">
        <v>2623</v>
      </c>
      <c r="AK22" s="31">
        <f t="shared" ref="AK22" si="217">AJ22/AJ21*100</f>
        <v>96.29221732745961</v>
      </c>
      <c r="AL22" s="32">
        <v>40728</v>
      </c>
      <c r="AM22" s="31">
        <f t="shared" ref="AM22" si="218">AL22/AL21*100</f>
        <v>102.87446324829503</v>
      </c>
      <c r="AN22" s="32">
        <v>34517</v>
      </c>
      <c r="AO22" s="31">
        <f t="shared" ref="AO22" si="219">AN22/AN21*100</f>
        <v>79.389576337458024</v>
      </c>
      <c r="AP22" s="32">
        <v>5249</v>
      </c>
      <c r="AQ22" s="31">
        <f t="shared" ref="AQ22" si="220">AP22/AP21*100</f>
        <v>106.23355596033193</v>
      </c>
      <c r="AR22" s="32">
        <v>6700</v>
      </c>
      <c r="AS22" s="31">
        <f t="shared" ref="AS22" si="221">AR22/AR21*100</f>
        <v>105.1475204017577</v>
      </c>
      <c r="AT22" s="32">
        <v>354678</v>
      </c>
      <c r="AU22" s="31">
        <f t="shared" ref="AU22" si="222">AT22/AT21*100</f>
        <v>95.334834988200001</v>
      </c>
      <c r="AV22" s="32">
        <v>904179</v>
      </c>
      <c r="AW22" s="31">
        <f t="shared" ref="AW22" si="223">AV22/AV21*100</f>
        <v>101.37990653367299</v>
      </c>
      <c r="AX22" s="32">
        <v>94729</v>
      </c>
      <c r="AY22" s="31">
        <f t="shared" ref="AY22" si="224">AX22/AX21*100</f>
        <v>92.354564155560539</v>
      </c>
      <c r="AZ22" s="32">
        <v>169379</v>
      </c>
      <c r="BA22" s="31">
        <f t="shared" ref="BA22" si="225">AZ22/AZ21*100</f>
        <v>95.056344983949543</v>
      </c>
      <c r="BB22" s="32">
        <v>362065</v>
      </c>
      <c r="BC22" s="31">
        <f t="shared" ref="BC22" si="226">BB22/BB21*100</f>
        <v>94.097604840218736</v>
      </c>
      <c r="BD22" s="32">
        <v>62581</v>
      </c>
      <c r="BE22" s="31">
        <f t="shared" ref="BE22" si="227">BD22/BD21*100</f>
        <v>128.91603493737639</v>
      </c>
      <c r="BF22" s="32">
        <v>115140</v>
      </c>
      <c r="BG22" s="31">
        <f t="shared" ref="BG22" si="228">BF22/BF21*100</f>
        <v>108.33137319471233</v>
      </c>
      <c r="BH22" s="32">
        <v>24085</v>
      </c>
      <c r="BI22" s="31">
        <f t="shared" ref="BI22" si="229">BH22/BH21*100</f>
        <v>72.597660959729922</v>
      </c>
      <c r="BJ22" s="32">
        <v>827979</v>
      </c>
      <c r="BK22" s="31">
        <f t="shared" ref="BK22" si="230">BJ22/BJ21*100</f>
        <v>97.005295592473701</v>
      </c>
      <c r="BL22" s="32">
        <v>237348</v>
      </c>
      <c r="BM22" s="31">
        <f t="shared" ref="BM22" si="231">BL22/BL21*100</f>
        <v>106.53440459625656</v>
      </c>
      <c r="BN22" s="32">
        <v>41035</v>
      </c>
      <c r="BO22" s="31">
        <f t="shared" ref="BO22" si="232">BN22/BN21*100</f>
        <v>108.46637766969761</v>
      </c>
      <c r="BP22" s="32">
        <v>14370</v>
      </c>
      <c r="BQ22" s="31">
        <f t="shared" ref="BQ22" si="233">BP22/BP21*100</f>
        <v>70.070216500877706</v>
      </c>
      <c r="BR22" s="32">
        <v>136728</v>
      </c>
      <c r="BS22" s="31">
        <f t="shared" ref="BS22" si="234">BR22/BR21*100</f>
        <v>91.860551050435689</v>
      </c>
      <c r="BT22" s="32">
        <v>261086</v>
      </c>
      <c r="BU22" s="31">
        <f t="shared" ref="BU22" si="235">BT22/BT21*100</f>
        <v>94.158335857820859</v>
      </c>
      <c r="BV22" s="32">
        <v>93063</v>
      </c>
      <c r="BW22" s="31">
        <f t="shared" ref="BW22" si="236">BV22/BV21*100</f>
        <v>101.10158719812274</v>
      </c>
      <c r="BX22" s="32">
        <v>12541</v>
      </c>
      <c r="BY22" s="31">
        <f t="shared" ref="BY22" si="237">BX22/BX21*100</f>
        <v>99.824882591737634</v>
      </c>
      <c r="BZ22" s="32">
        <v>70698</v>
      </c>
      <c r="CA22" s="31">
        <f t="shared" ref="CA22" si="238">BZ22/BZ21*100</f>
        <v>100.07785626318248</v>
      </c>
      <c r="CB22" s="34">
        <v>3647667</v>
      </c>
      <c r="CC22" s="49">
        <f t="shared" ref="CC22" si="239">CB22/CB21*100</f>
        <v>99.45043709839949</v>
      </c>
      <c r="CD22" s="52"/>
      <c r="CE22" s="52"/>
    </row>
    <row r="23" spans="2:83" s="4" customFormat="1">
      <c r="B23" s="14">
        <v>2015</v>
      </c>
      <c r="C23" s="18">
        <v>27</v>
      </c>
      <c r="D23" s="30">
        <v>225691</v>
      </c>
      <c r="E23" s="31">
        <f>D23/D22*100</f>
        <v>96.889703609575164</v>
      </c>
      <c r="F23" s="32">
        <v>86214</v>
      </c>
      <c r="G23" s="31">
        <f>F23/F22*100</f>
        <v>98.728871787824659</v>
      </c>
      <c r="H23" s="32">
        <v>26500</v>
      </c>
      <c r="I23" s="31">
        <f>H23/H22*100</f>
        <v>175.31092881714741</v>
      </c>
      <c r="J23" s="32">
        <v>50316</v>
      </c>
      <c r="K23" s="31">
        <f>J23/J22*100</f>
        <v>79.563567362428842</v>
      </c>
      <c r="L23" s="32">
        <v>62974</v>
      </c>
      <c r="M23" s="31">
        <f>L23/L22*100</f>
        <v>118.89962993731591</v>
      </c>
      <c r="N23" s="32">
        <v>26414</v>
      </c>
      <c r="O23" s="31">
        <f>N23/N22*100</f>
        <v>86.603278688524583</v>
      </c>
      <c r="P23" s="32">
        <v>27694</v>
      </c>
      <c r="Q23" s="31">
        <f>P23/P22*100</f>
        <v>108.455061680047</v>
      </c>
      <c r="R23" s="33">
        <v>21043</v>
      </c>
      <c r="S23" s="31">
        <f>R23/R22*100</f>
        <v>124.89168496646685</v>
      </c>
      <c r="T23" s="33" t="s">
        <v>23</v>
      </c>
      <c r="U23" s="33" t="s">
        <v>23</v>
      </c>
      <c r="V23" s="32">
        <v>43587</v>
      </c>
      <c r="W23" s="31">
        <f>V23/V22*100</f>
        <v>101.66301254839763</v>
      </c>
      <c r="X23" s="32">
        <v>132953</v>
      </c>
      <c r="Y23" s="31">
        <f>X23/X22*100</f>
        <v>104.99826257265606</v>
      </c>
      <c r="Z23" s="32">
        <v>703386</v>
      </c>
      <c r="AA23" s="31">
        <f>Z23/Z22*100</f>
        <v>101.35799942936356</v>
      </c>
      <c r="AB23" s="32">
        <v>97650</v>
      </c>
      <c r="AC23" s="31">
        <f>AB23/AB22*100</f>
        <v>93.971034018187936</v>
      </c>
      <c r="AD23" s="32">
        <v>15570</v>
      </c>
      <c r="AE23" s="31">
        <f>AD23/AD22*100</f>
        <v>65.541336925408316</v>
      </c>
      <c r="AF23" s="32">
        <v>3796</v>
      </c>
      <c r="AG23" s="31">
        <f>AF23/AF22*100</f>
        <v>101.71489817792067</v>
      </c>
      <c r="AH23" s="32">
        <v>148159</v>
      </c>
      <c r="AI23" s="31">
        <f>AH23/AH22*100</f>
        <v>111.01545055373225</v>
      </c>
      <c r="AJ23" s="32">
        <v>2618</v>
      </c>
      <c r="AK23" s="31">
        <f>AJ23/AJ22*100</f>
        <v>99.809378574151737</v>
      </c>
      <c r="AL23" s="32">
        <v>43356</v>
      </c>
      <c r="AM23" s="31">
        <f>AL23/AL22*100</f>
        <v>106.45256334708309</v>
      </c>
      <c r="AN23" s="32">
        <v>29030</v>
      </c>
      <c r="AO23" s="31">
        <f>AN23/AN22*100</f>
        <v>84.103485239157521</v>
      </c>
      <c r="AP23" s="32">
        <v>5266</v>
      </c>
      <c r="AQ23" s="31">
        <f>AP23/AP22*100</f>
        <v>100.3238712135645</v>
      </c>
      <c r="AR23" s="32">
        <v>7245</v>
      </c>
      <c r="AS23" s="31">
        <f>AR23/AR22*100</f>
        <v>108.13432835820895</v>
      </c>
      <c r="AT23" s="32">
        <v>352690</v>
      </c>
      <c r="AU23" s="31">
        <f>AT23/AT22*100</f>
        <v>99.439491595193388</v>
      </c>
      <c r="AV23" s="32">
        <v>911966</v>
      </c>
      <c r="AW23" s="31">
        <f>AV23/AV22*100</f>
        <v>100.86122327547974</v>
      </c>
      <c r="AX23" s="32">
        <v>101731</v>
      </c>
      <c r="AY23" s="31">
        <f>AX23/AX22*100</f>
        <v>107.39161186120407</v>
      </c>
      <c r="AZ23" s="32">
        <v>168646</v>
      </c>
      <c r="BA23" s="31">
        <f>AZ23/AZ22*100</f>
        <v>99.567242692423491</v>
      </c>
      <c r="BB23" s="32">
        <v>369556</v>
      </c>
      <c r="BC23" s="31">
        <f>BB23/BB22*100</f>
        <v>102.06896551724138</v>
      </c>
      <c r="BD23" s="32">
        <v>73552</v>
      </c>
      <c r="BE23" s="31">
        <f>BD23/BD22*100</f>
        <v>117.5308799795465</v>
      </c>
      <c r="BF23" s="32">
        <v>108513</v>
      </c>
      <c r="BG23" s="31">
        <f>BF23/BF22*100</f>
        <v>94.244398124022936</v>
      </c>
      <c r="BH23" s="32">
        <v>22145</v>
      </c>
      <c r="BI23" s="31">
        <f>BH23/BH22*100</f>
        <v>91.945194104214238</v>
      </c>
      <c r="BJ23" s="32">
        <v>844143</v>
      </c>
      <c r="BK23" s="31">
        <f>BJ23/BJ22*100</f>
        <v>101.95222342595645</v>
      </c>
      <c r="BL23" s="32">
        <v>261545</v>
      </c>
      <c r="BM23" s="31">
        <f>BL23/BL22*100</f>
        <v>110.19473515681615</v>
      </c>
      <c r="BN23" s="32">
        <v>43497</v>
      </c>
      <c r="BO23" s="31">
        <f>BN23/BN22*100</f>
        <v>105.9997563055928</v>
      </c>
      <c r="BP23" s="32">
        <v>13122</v>
      </c>
      <c r="BQ23" s="31">
        <f>BP23/BP22*100</f>
        <v>91.315240083507305</v>
      </c>
      <c r="BR23" s="32">
        <v>127899</v>
      </c>
      <c r="BS23" s="31">
        <f>BR23/BR22*100</f>
        <v>93.542654028436019</v>
      </c>
      <c r="BT23" s="32">
        <v>250289</v>
      </c>
      <c r="BU23" s="31">
        <f>BT23/BT22*100</f>
        <v>95.864581019281005</v>
      </c>
      <c r="BV23" s="32">
        <v>108874</v>
      </c>
      <c r="BW23" s="31">
        <f>BV23/BV22*100</f>
        <v>116.9895662078377</v>
      </c>
      <c r="BX23" s="32">
        <v>13910</v>
      </c>
      <c r="BY23" s="31">
        <f>BX23/BX22*100</f>
        <v>110.91619488079101</v>
      </c>
      <c r="BZ23" s="32">
        <v>69177</v>
      </c>
      <c r="CA23" s="31">
        <f>BZ23/BZ22*100</f>
        <v>97.848595434099977</v>
      </c>
      <c r="CB23" s="34">
        <v>3700498</v>
      </c>
      <c r="CC23" s="49">
        <f>CB23/CB22*100</f>
        <v>101.44835041137253</v>
      </c>
      <c r="CD23" s="52"/>
      <c r="CE23" s="52"/>
    </row>
    <row r="24" spans="2:83" s="4" customFormat="1">
      <c r="B24" s="16">
        <v>2016</v>
      </c>
      <c r="C24" s="20">
        <v>28</v>
      </c>
      <c r="D24" s="40">
        <v>221436</v>
      </c>
      <c r="E24" s="41">
        <f>D24/D23*100</f>
        <v>98.11467891940751</v>
      </c>
      <c r="F24" s="42">
        <v>89913</v>
      </c>
      <c r="G24" s="41">
        <f>F24/F23*100</f>
        <v>104.29048646391537</v>
      </c>
      <c r="H24" s="42">
        <v>16848</v>
      </c>
      <c r="I24" s="41">
        <f>H24/H23*100</f>
        <v>63.577358490566041</v>
      </c>
      <c r="J24" s="42">
        <v>78887</v>
      </c>
      <c r="K24" s="41">
        <f>J24/J23*100</f>
        <v>156.78313061451627</v>
      </c>
      <c r="L24" s="42">
        <v>50428</v>
      </c>
      <c r="M24" s="41">
        <f>L24/L23*100</f>
        <v>80.07749229840887</v>
      </c>
      <c r="N24" s="42">
        <v>31680</v>
      </c>
      <c r="O24" s="41">
        <f>N24/N23*100</f>
        <v>119.9363973650337</v>
      </c>
      <c r="P24" s="42">
        <v>30304</v>
      </c>
      <c r="Q24" s="41">
        <f>P24/P23*100</f>
        <v>109.42442406297393</v>
      </c>
      <c r="R24" s="43">
        <v>27770</v>
      </c>
      <c r="S24" s="41">
        <f>R24/R23*100</f>
        <v>131.96787530295111</v>
      </c>
      <c r="T24" s="43" t="s">
        <v>23</v>
      </c>
      <c r="U24" s="43" t="s">
        <v>23</v>
      </c>
      <c r="V24" s="42">
        <v>45569</v>
      </c>
      <c r="W24" s="41">
        <f t="shared" ref="W24:W25" si="240">V24/V23*100</f>
        <v>104.54722738431184</v>
      </c>
      <c r="X24" s="42">
        <v>133339</v>
      </c>
      <c r="Y24" s="41">
        <f t="shared" ref="Y24:Y25" si="241">X24/X23*100</f>
        <v>100.29032816107947</v>
      </c>
      <c r="Z24" s="42">
        <v>726174</v>
      </c>
      <c r="AA24" s="41">
        <f t="shared" ref="AA24:AA25" si="242">Z24/Z23*100</f>
        <v>103.23975740205236</v>
      </c>
      <c r="AB24" s="42">
        <v>93705</v>
      </c>
      <c r="AC24" s="41">
        <f t="shared" ref="AC24:AC25" si="243">AB24/AB23*100</f>
        <v>95.960061443932403</v>
      </c>
      <c r="AD24" s="42">
        <v>12800</v>
      </c>
      <c r="AE24" s="41">
        <f t="shared" ref="AE24:AE25" si="244">AD24/AD23*100</f>
        <v>82.209377007064859</v>
      </c>
      <c r="AF24" s="42">
        <v>3938</v>
      </c>
      <c r="AG24" s="41">
        <f t="shared" ref="AG24:AG25" si="245">AF24/AF23*100</f>
        <v>103.74077976817703</v>
      </c>
      <c r="AH24" s="42">
        <v>149232</v>
      </c>
      <c r="AI24" s="41">
        <f t="shared" ref="AI24:AI25" si="246">AH24/AH23*100</f>
        <v>100.72422195074211</v>
      </c>
      <c r="AJ24" s="42">
        <v>2983</v>
      </c>
      <c r="AK24" s="41">
        <f t="shared" ref="AK24:AK25" si="247">AJ24/AJ23*100</f>
        <v>113.94194041252865</v>
      </c>
      <c r="AL24" s="42">
        <v>51818</v>
      </c>
      <c r="AM24" s="41">
        <f t="shared" ref="AM24:AM25" si="248">AL24/AL23*100</f>
        <v>119.51748316265338</v>
      </c>
      <c r="AN24" s="42">
        <v>26151</v>
      </c>
      <c r="AO24" s="41">
        <f t="shared" ref="AO24:AO25" si="249">AN24/AN23*100</f>
        <v>90.082673096796412</v>
      </c>
      <c r="AP24" s="42">
        <v>4475</v>
      </c>
      <c r="AQ24" s="41">
        <f t="shared" ref="AQ24:AQ25" si="250">AP24/AP23*100</f>
        <v>84.979111279908849</v>
      </c>
      <c r="AR24" s="42">
        <v>7423</v>
      </c>
      <c r="AS24" s="41">
        <f t="shared" ref="AS24:AS25" si="251">AR24/AR23*100</f>
        <v>102.45686680469288</v>
      </c>
      <c r="AT24" s="42">
        <v>352525</v>
      </c>
      <c r="AU24" s="41">
        <f t="shared" ref="AU24:AU25" si="252">AT24/AT23*100</f>
        <v>99.95321670588902</v>
      </c>
      <c r="AV24" s="42">
        <v>940581</v>
      </c>
      <c r="AW24" s="41">
        <f t="shared" ref="AW24:AW25" si="253">AV24/AV23*100</f>
        <v>103.13772662577333</v>
      </c>
      <c r="AX24" s="42">
        <v>90468</v>
      </c>
      <c r="AY24" s="41">
        <f t="shared" ref="AY24:AY25" si="254">AX24/AX23*100</f>
        <v>88.928645152411761</v>
      </c>
      <c r="AZ24" s="42">
        <v>174454</v>
      </c>
      <c r="BA24" s="41">
        <f t="shared" ref="BA24:BA25" si="255">AZ24/AZ23*100</f>
        <v>103.44390024074097</v>
      </c>
      <c r="BB24" s="42">
        <v>411130</v>
      </c>
      <c r="BC24" s="41">
        <f t="shared" ref="BC24:BC25" si="256">BB24/BB23*100</f>
        <v>111.24971587526653</v>
      </c>
      <c r="BD24" s="42">
        <v>87030</v>
      </c>
      <c r="BE24" s="41">
        <f t="shared" ref="BE24:BE25" si="257">BD24/BD23*100</f>
        <v>118.32445072873614</v>
      </c>
      <c r="BF24" s="42">
        <v>131662</v>
      </c>
      <c r="BG24" s="41">
        <f t="shared" ref="BG24:BG25" si="258">BF24/BF23*100</f>
        <v>121.33292785196244</v>
      </c>
      <c r="BH24" s="42">
        <v>22661</v>
      </c>
      <c r="BI24" s="41">
        <f t="shared" ref="BI24:BI25" si="259">BH24/BH23*100</f>
        <v>102.33009708737863</v>
      </c>
      <c r="BJ24" s="42">
        <v>917405</v>
      </c>
      <c r="BK24" s="41">
        <f>BJ24/BJ23*100</f>
        <v>108.67886128298167</v>
      </c>
      <c r="BL24" s="42">
        <v>275012</v>
      </c>
      <c r="BM24" s="41">
        <f t="shared" ref="BM24:BY25" si="260">BL24/BL23*100</f>
        <v>105.14901833336519</v>
      </c>
      <c r="BN24" s="42">
        <v>46704</v>
      </c>
      <c r="BO24" s="41">
        <f t="shared" si="260"/>
        <v>107.37292227050142</v>
      </c>
      <c r="BP24" s="42">
        <v>16172</v>
      </c>
      <c r="BQ24" s="41">
        <f t="shared" si="260"/>
        <v>123.24340801707056</v>
      </c>
      <c r="BR24" s="42">
        <v>128322</v>
      </c>
      <c r="BS24" s="41">
        <f t="shared" si="260"/>
        <v>100.33072971641685</v>
      </c>
      <c r="BT24" s="42">
        <v>273916</v>
      </c>
      <c r="BU24" s="41">
        <f t="shared" si="260"/>
        <v>109.43988749006148</v>
      </c>
      <c r="BV24" s="42">
        <v>110532</v>
      </c>
      <c r="BW24" s="41">
        <f t="shared" si="260"/>
        <v>101.52286128919667</v>
      </c>
      <c r="BX24" s="42">
        <v>15015</v>
      </c>
      <c r="BY24" s="41">
        <f t="shared" si="260"/>
        <v>107.94392523364486</v>
      </c>
      <c r="BZ24" s="42">
        <v>76375</v>
      </c>
      <c r="CA24" s="41">
        <f>BZ24/BZ23*100</f>
        <v>110.40519247726846</v>
      </c>
      <c r="CB24" s="44">
        <v>3878733</v>
      </c>
      <c r="CC24" s="50">
        <f>CB24/CB23*100</f>
        <v>104.81651388542839</v>
      </c>
      <c r="CD24" s="52"/>
      <c r="CE24" s="52"/>
    </row>
    <row r="25" spans="2:83" s="4" customFormat="1">
      <c r="B25" s="14">
        <v>2017</v>
      </c>
      <c r="C25" s="18">
        <v>29</v>
      </c>
      <c r="D25" s="30">
        <v>223973</v>
      </c>
      <c r="E25" s="31">
        <f>D25/D24*100</f>
        <v>101.1457034989794</v>
      </c>
      <c r="F25" s="32">
        <v>81938</v>
      </c>
      <c r="G25" s="31">
        <f>F25/F24*100</f>
        <v>91.130314859920148</v>
      </c>
      <c r="H25" s="32">
        <v>11049</v>
      </c>
      <c r="I25" s="31">
        <f>H25/H24*100</f>
        <v>65.580484330484339</v>
      </c>
      <c r="J25" s="32">
        <v>80692</v>
      </c>
      <c r="K25" s="31">
        <f>J25/J24*100</f>
        <v>102.2880829540989</v>
      </c>
      <c r="L25" s="32">
        <v>50338</v>
      </c>
      <c r="M25" s="31">
        <f>L25/L24*100</f>
        <v>99.82152772269373</v>
      </c>
      <c r="N25" s="32">
        <v>31542</v>
      </c>
      <c r="O25" s="31">
        <f>N25/N24*100</f>
        <v>99.564393939393938</v>
      </c>
      <c r="P25" s="32">
        <v>35745</v>
      </c>
      <c r="Q25" s="31">
        <f>P25/P24*100</f>
        <v>117.95472544878565</v>
      </c>
      <c r="R25" s="33">
        <v>31503</v>
      </c>
      <c r="S25" s="31">
        <f>R25/R24*100</f>
        <v>113.44256391789702</v>
      </c>
      <c r="T25" s="33" t="s">
        <v>23</v>
      </c>
      <c r="U25" s="33" t="s">
        <v>23</v>
      </c>
      <c r="V25" s="32">
        <v>45808</v>
      </c>
      <c r="W25" s="31">
        <f t="shared" si="240"/>
        <v>100.52447936096908</v>
      </c>
      <c r="X25" s="32">
        <v>143279</v>
      </c>
      <c r="Y25" s="31">
        <f t="shared" si="241"/>
        <v>107.45468317596503</v>
      </c>
      <c r="Z25" s="32">
        <v>735867</v>
      </c>
      <c r="AA25" s="31">
        <f t="shared" si="242"/>
        <v>101.33480405522644</v>
      </c>
      <c r="AB25" s="32">
        <v>87880</v>
      </c>
      <c r="AC25" s="31">
        <f t="shared" si="243"/>
        <v>93.783682834427196</v>
      </c>
      <c r="AD25" s="32">
        <v>13062</v>
      </c>
      <c r="AE25" s="31">
        <f t="shared" si="244"/>
        <v>102.046875</v>
      </c>
      <c r="AF25" s="32">
        <v>3567</v>
      </c>
      <c r="AG25" s="31">
        <f t="shared" si="245"/>
        <v>90.578974098527169</v>
      </c>
      <c r="AH25" s="32">
        <v>135422</v>
      </c>
      <c r="AI25" s="31">
        <f t="shared" si="246"/>
        <v>90.745952610700115</v>
      </c>
      <c r="AJ25" s="32">
        <v>2383</v>
      </c>
      <c r="AK25" s="31">
        <f t="shared" si="247"/>
        <v>79.886020784445193</v>
      </c>
      <c r="AL25" s="32">
        <v>43686</v>
      </c>
      <c r="AM25" s="31">
        <f t="shared" si="248"/>
        <v>84.306611602145978</v>
      </c>
      <c r="AN25" s="32">
        <v>28108</v>
      </c>
      <c r="AO25" s="31">
        <f t="shared" si="249"/>
        <v>107.48346143550916</v>
      </c>
      <c r="AP25" s="32">
        <v>4434</v>
      </c>
      <c r="AQ25" s="31">
        <f t="shared" si="250"/>
        <v>99.083798882681563</v>
      </c>
      <c r="AR25" s="32">
        <v>7434</v>
      </c>
      <c r="AS25" s="31">
        <f t="shared" si="251"/>
        <v>100.14818806412502</v>
      </c>
      <c r="AT25" s="32">
        <v>325976</v>
      </c>
      <c r="AU25" s="31">
        <f t="shared" si="252"/>
        <v>92.468902914686907</v>
      </c>
      <c r="AV25" s="32">
        <v>934616</v>
      </c>
      <c r="AW25" s="31">
        <f t="shared" si="253"/>
        <v>99.365817510666275</v>
      </c>
      <c r="AX25" s="32">
        <v>88756</v>
      </c>
      <c r="AY25" s="31">
        <f t="shared" si="254"/>
        <v>98.107618163328468</v>
      </c>
      <c r="AZ25" s="32">
        <v>196517</v>
      </c>
      <c r="BA25" s="31">
        <f t="shared" si="255"/>
        <v>112.64688685842685</v>
      </c>
      <c r="BB25" s="32">
        <v>422352</v>
      </c>
      <c r="BC25" s="31">
        <f t="shared" si="256"/>
        <v>102.7295502639068</v>
      </c>
      <c r="BD25" s="32">
        <v>94373</v>
      </c>
      <c r="BE25" s="31">
        <f t="shared" si="257"/>
        <v>108.43732046420776</v>
      </c>
      <c r="BF25" s="32">
        <v>127375</v>
      </c>
      <c r="BG25" s="31">
        <f t="shared" si="258"/>
        <v>96.743935228084027</v>
      </c>
      <c r="BH25" s="32">
        <v>29419</v>
      </c>
      <c r="BI25" s="31">
        <f t="shared" si="259"/>
        <v>129.8221614227086</v>
      </c>
      <c r="BJ25" s="32">
        <v>958792</v>
      </c>
      <c r="BK25" s="31">
        <f>BJ25/BJ24*100</f>
        <v>104.51131179795183</v>
      </c>
      <c r="BL25" s="32">
        <v>292557</v>
      </c>
      <c r="BM25" s="31">
        <f t="shared" si="260"/>
        <v>106.37972161214783</v>
      </c>
      <c r="BN25" s="32">
        <v>54198</v>
      </c>
      <c r="BO25" s="31">
        <f t="shared" si="260"/>
        <v>116.04573484069887</v>
      </c>
      <c r="BP25" s="32">
        <v>21892</v>
      </c>
      <c r="BQ25" s="31">
        <f t="shared" si="260"/>
        <v>135.36977491961414</v>
      </c>
      <c r="BR25" s="32">
        <v>142568</v>
      </c>
      <c r="BS25" s="31">
        <f t="shared" si="260"/>
        <v>111.10175963591591</v>
      </c>
      <c r="BT25" s="32">
        <v>266904</v>
      </c>
      <c r="BU25" s="31">
        <f t="shared" si="260"/>
        <v>97.440091122825976</v>
      </c>
      <c r="BV25" s="32">
        <v>114756</v>
      </c>
      <c r="BW25" s="31">
        <f t="shared" si="260"/>
        <v>103.8215177505157</v>
      </c>
      <c r="BX25" s="32">
        <v>14995</v>
      </c>
      <c r="BY25" s="31">
        <f t="shared" si="260"/>
        <v>99.866799866799866</v>
      </c>
      <c r="BZ25" s="32">
        <v>84697</v>
      </c>
      <c r="CA25" s="31">
        <f>BZ25/BZ24*100</f>
        <v>110.8962356792144</v>
      </c>
      <c r="CB25" s="34">
        <v>3947818</v>
      </c>
      <c r="CC25" s="49">
        <f>CB25/CB24*100</f>
        <v>101.78112285635541</v>
      </c>
      <c r="CD25" s="52"/>
      <c r="CE25" s="52"/>
    </row>
    <row r="26" spans="2:83" s="4" customFormat="1">
      <c r="B26" s="14">
        <v>2018</v>
      </c>
      <c r="C26" s="18">
        <v>30</v>
      </c>
      <c r="D26" s="30">
        <v>208056</v>
      </c>
      <c r="E26" s="31">
        <f>D26/D25*100</f>
        <v>92.893339822210706</v>
      </c>
      <c r="F26" s="32">
        <v>86020</v>
      </c>
      <c r="G26" s="31">
        <f t="shared" ref="G26:G29" si="261">F26/F25*100</f>
        <v>104.981815519051</v>
      </c>
      <c r="H26" s="32">
        <v>12678</v>
      </c>
      <c r="I26" s="31">
        <f t="shared" ref="I26:I29" si="262">H26/H25*100</f>
        <v>114.74341569372794</v>
      </c>
      <c r="J26" s="32">
        <v>90995</v>
      </c>
      <c r="K26" s="31">
        <f>J26/J25*100</f>
        <v>112.76830416893868</v>
      </c>
      <c r="L26" s="32">
        <v>48630</v>
      </c>
      <c r="M26" s="31">
        <f>L26/L25*100</f>
        <v>96.606937105169052</v>
      </c>
      <c r="N26" s="32">
        <v>34165</v>
      </c>
      <c r="O26" s="31">
        <f>N26/N25*100</f>
        <v>108.31589626529707</v>
      </c>
      <c r="P26" s="32">
        <v>43871</v>
      </c>
      <c r="Q26" s="31">
        <f>P26/P25*100</f>
        <v>122.73324940551127</v>
      </c>
      <c r="R26" s="32">
        <v>34069</v>
      </c>
      <c r="S26" s="31">
        <f>R26/R25*100</f>
        <v>108.14525600736438</v>
      </c>
      <c r="T26" s="33" t="s">
        <v>62</v>
      </c>
      <c r="U26" s="33" t="s">
        <v>33</v>
      </c>
      <c r="V26" s="32">
        <v>43938</v>
      </c>
      <c r="W26" s="31">
        <f>V26/V25*100</f>
        <v>95.917743625567581</v>
      </c>
      <c r="X26" s="32">
        <v>145216</v>
      </c>
      <c r="Y26" s="31">
        <f>X26/X25*100</f>
        <v>101.3519078162187</v>
      </c>
      <c r="Z26" s="32">
        <v>747638</v>
      </c>
      <c r="AA26" s="31">
        <f>Z26/Z25*100</f>
        <v>101.59960971208113</v>
      </c>
      <c r="AB26" s="32">
        <v>86126</v>
      </c>
      <c r="AC26" s="31">
        <f>AB26/AB25*100</f>
        <v>98.004096495220764</v>
      </c>
      <c r="AD26" s="32">
        <v>19621</v>
      </c>
      <c r="AE26" s="31">
        <f>AD26/AD25*100</f>
        <v>150.21436227224007</v>
      </c>
      <c r="AF26" s="32">
        <v>3756</v>
      </c>
      <c r="AG26" s="31">
        <f>AF26/AF25*100</f>
        <v>105.29857022708158</v>
      </c>
      <c r="AH26" s="32">
        <v>132080</v>
      </c>
      <c r="AI26" s="31">
        <f>AH26/AH25*100</f>
        <v>97.532158733440653</v>
      </c>
      <c r="AJ26" s="32">
        <v>2073</v>
      </c>
      <c r="AK26" s="31">
        <f>AJ26/AJ25*100</f>
        <v>86.991187578682343</v>
      </c>
      <c r="AL26" s="32">
        <v>42736</v>
      </c>
      <c r="AM26" s="31">
        <f>AL26/AL25*100</f>
        <v>97.825390285217225</v>
      </c>
      <c r="AN26" s="32">
        <v>27853</v>
      </c>
      <c r="AO26" s="31">
        <f>AN26/AN25*100</f>
        <v>99.092784972249888</v>
      </c>
      <c r="AP26" s="32">
        <v>4728</v>
      </c>
      <c r="AQ26" s="31">
        <f>AP26/AP25*100</f>
        <v>106.63058186738836</v>
      </c>
      <c r="AR26" s="32">
        <v>7448</v>
      </c>
      <c r="AS26" s="31">
        <f>AR26/AR25*100</f>
        <v>100.18832391713748</v>
      </c>
      <c r="AT26" s="32">
        <v>326421</v>
      </c>
      <c r="AU26" s="31">
        <f>AT26/AT25*100</f>
        <v>100.13651311753013</v>
      </c>
      <c r="AV26" s="32">
        <v>922982</v>
      </c>
      <c r="AW26" s="31">
        <f>AV26/AV25*100</f>
        <v>98.755210696157576</v>
      </c>
      <c r="AX26" s="32">
        <v>81623</v>
      </c>
      <c r="AY26" s="31">
        <f>AX26/AX25*100</f>
        <v>91.963360223534181</v>
      </c>
      <c r="AZ26" s="32">
        <v>197394</v>
      </c>
      <c r="BA26" s="31">
        <f>AZ26/AZ25*100</f>
        <v>100.44627182381167</v>
      </c>
      <c r="BB26" s="32">
        <v>447079</v>
      </c>
      <c r="BC26" s="31">
        <f>BB26/BB25*100</f>
        <v>105.85459521915371</v>
      </c>
      <c r="BD26" s="32">
        <v>118163</v>
      </c>
      <c r="BE26" s="31">
        <f>BD26/BD25*100</f>
        <v>125.20848123933752</v>
      </c>
      <c r="BF26" s="32">
        <v>116281</v>
      </c>
      <c r="BG26" s="31">
        <f>BF26/BF25*100</f>
        <v>91.290284592737976</v>
      </c>
      <c r="BH26" s="32">
        <v>31719</v>
      </c>
      <c r="BI26" s="31">
        <f>BH26/BH25*100</f>
        <v>107.81807675311875</v>
      </c>
      <c r="BJ26" s="32">
        <v>992259</v>
      </c>
      <c r="BK26" s="31">
        <f>BJ26/BJ25*100</f>
        <v>103.49053809376798</v>
      </c>
      <c r="BL26" s="32">
        <v>292998</v>
      </c>
      <c r="BM26" s="31">
        <f>BL26/BL25*100</f>
        <v>100.15073985582296</v>
      </c>
      <c r="BN26" s="32">
        <v>59267</v>
      </c>
      <c r="BO26" s="31">
        <f>BN26/BN25*100</f>
        <v>109.35274364367689</v>
      </c>
      <c r="BP26" s="32">
        <v>28517</v>
      </c>
      <c r="BQ26" s="31">
        <f>BP26/BP25*100</f>
        <v>130.26219623606795</v>
      </c>
      <c r="BR26" s="32">
        <v>138595</v>
      </c>
      <c r="BS26" s="31">
        <f>BR26/BR25*100</f>
        <v>97.213259637506312</v>
      </c>
      <c r="BT26" s="32">
        <v>306606</v>
      </c>
      <c r="BU26" s="31">
        <f>BT26/BT25*100</f>
        <v>114.8750112399964</v>
      </c>
      <c r="BV26" s="32">
        <v>127970</v>
      </c>
      <c r="BW26" s="31">
        <f>BV26/BV25*100</f>
        <v>111.51486632507232</v>
      </c>
      <c r="BX26" s="32">
        <v>15539</v>
      </c>
      <c r="BY26" s="31">
        <f>BX26/BX25*100</f>
        <v>103.62787595865288</v>
      </c>
      <c r="BZ26" s="32">
        <v>91575</v>
      </c>
      <c r="CA26" s="31">
        <f>BZ26/BZ25*100</f>
        <v>108.12071265806344</v>
      </c>
      <c r="CB26" s="34">
        <v>4050367</v>
      </c>
      <c r="CC26" s="35">
        <f>CB26/CB25*100</f>
        <v>102.59761214929361</v>
      </c>
      <c r="CD26" s="52"/>
      <c r="CE26" s="52"/>
    </row>
    <row r="27" spans="2:83" s="4" customFormat="1">
      <c r="B27" s="14">
        <v>2019</v>
      </c>
      <c r="C27" s="18" t="s">
        <v>63</v>
      </c>
      <c r="D27" s="30"/>
      <c r="E27" s="31">
        <f t="shared" ref="E27:E29" si="263">D27/D26*100</f>
        <v>0</v>
      </c>
      <c r="F27" s="32"/>
      <c r="G27" s="31">
        <f t="shared" si="261"/>
        <v>0</v>
      </c>
      <c r="H27" s="32"/>
      <c r="I27" s="31">
        <f t="shared" si="262"/>
        <v>0</v>
      </c>
      <c r="J27" s="32"/>
      <c r="K27" s="31">
        <f t="shared" ref="K27" si="264">J27/J26*100</f>
        <v>0</v>
      </c>
      <c r="L27" s="32"/>
      <c r="M27" s="31">
        <f t="shared" ref="M27" si="265">L27/L26*100</f>
        <v>0</v>
      </c>
      <c r="N27" s="32"/>
      <c r="O27" s="31">
        <f t="shared" ref="O27:O29" si="266">N27/N26*100</f>
        <v>0</v>
      </c>
      <c r="P27" s="32"/>
      <c r="Q27" s="31">
        <f t="shared" ref="Q27:Q29" si="267">P27/P26*100</f>
        <v>0</v>
      </c>
      <c r="R27" s="32"/>
      <c r="S27" s="31">
        <f t="shared" ref="S27:S29" si="268">R27/R26*100</f>
        <v>0</v>
      </c>
      <c r="T27" s="33" t="s">
        <v>62</v>
      </c>
      <c r="U27" s="33" t="s">
        <v>33</v>
      </c>
      <c r="V27" s="32"/>
      <c r="W27" s="31">
        <f t="shared" ref="W27:W29" si="269">V27/V26*100</f>
        <v>0</v>
      </c>
      <c r="X27" s="32"/>
      <c r="Y27" s="31">
        <f t="shared" ref="Y27:Y29" si="270">X27/X26*100</f>
        <v>0</v>
      </c>
      <c r="Z27" s="32">
        <v>751970</v>
      </c>
      <c r="AA27" s="31">
        <f t="shared" ref="AA27:AA29" si="271">Z27/Z26*100</f>
        <v>100.57942480184261</v>
      </c>
      <c r="AB27" s="32"/>
      <c r="AC27" s="31">
        <f t="shared" ref="AC27:AC29" si="272">AB27/AB26*100</f>
        <v>0</v>
      </c>
      <c r="AD27" s="32"/>
      <c r="AE27" s="31">
        <f t="shared" ref="AE27:AE29" si="273">AD27/AD26*100</f>
        <v>0</v>
      </c>
      <c r="AF27" s="32"/>
      <c r="AG27" s="31">
        <f t="shared" ref="AG27:AG29" si="274">AF27/AF26*100</f>
        <v>0</v>
      </c>
      <c r="AH27" s="32"/>
      <c r="AI27" s="31">
        <f t="shared" ref="AI27:AI29" si="275">AH27/AH26*100</f>
        <v>0</v>
      </c>
      <c r="AJ27" s="32"/>
      <c r="AK27" s="31">
        <f t="shared" ref="AK27:AK29" si="276">AJ27/AJ26*100</f>
        <v>0</v>
      </c>
      <c r="AL27" s="32"/>
      <c r="AM27" s="31">
        <f t="shared" ref="AM27:AM29" si="277">AL27/AL26*100</f>
        <v>0</v>
      </c>
      <c r="AN27" s="32"/>
      <c r="AO27" s="31">
        <f t="shared" ref="AO27:AO29" si="278">AN27/AN26*100</f>
        <v>0</v>
      </c>
      <c r="AP27" s="32"/>
      <c r="AQ27" s="31">
        <f t="shared" ref="AQ27:AQ29" si="279">AP27/AP26*100</f>
        <v>0</v>
      </c>
      <c r="AR27" s="32"/>
      <c r="AS27" s="31">
        <f t="shared" ref="AS27:AS29" si="280">AR27/AR26*100</f>
        <v>0</v>
      </c>
      <c r="AT27" s="32">
        <v>324862</v>
      </c>
      <c r="AU27" s="31">
        <f t="shared" ref="AU27:AU29" si="281">AT27/AT26*100</f>
        <v>99.522395924281838</v>
      </c>
      <c r="AV27" s="32">
        <v>904892</v>
      </c>
      <c r="AW27" s="31">
        <f t="shared" ref="AW27:AW29" si="282">AV27/AV26*100</f>
        <v>98.040048451649113</v>
      </c>
      <c r="AX27" s="32"/>
      <c r="AY27" s="31">
        <f t="shared" ref="AY27:AY29" si="283">AX27/AX26*100</f>
        <v>0</v>
      </c>
      <c r="AZ27" s="32"/>
      <c r="BA27" s="31">
        <f t="shared" ref="BA27:BA29" si="284">AZ27/AZ26*100</f>
        <v>0</v>
      </c>
      <c r="BB27" s="32"/>
      <c r="BC27" s="31">
        <f t="shared" ref="BC27:BC29" si="285">BB27/BB26*100</f>
        <v>0</v>
      </c>
      <c r="BD27" s="32"/>
      <c r="BE27" s="31">
        <f t="shared" ref="BE27:BE29" si="286">BD27/BD26*100</f>
        <v>0</v>
      </c>
      <c r="BF27" s="32"/>
      <c r="BG27" s="31">
        <f t="shared" ref="BG27:BG29" si="287">BF27/BF26*100</f>
        <v>0</v>
      </c>
      <c r="BH27" s="32"/>
      <c r="BI27" s="31">
        <f t="shared" ref="BI27:BI29" si="288">BH27/BH26*100</f>
        <v>0</v>
      </c>
      <c r="BJ27" s="32">
        <f>797202+227451</f>
        <v>1024653</v>
      </c>
      <c r="BK27" s="31">
        <f t="shared" ref="BK27:BK29" si="289">BJ27/BJ26*100</f>
        <v>103.26467182459417</v>
      </c>
      <c r="BL27" s="32">
        <v>320410</v>
      </c>
      <c r="BM27" s="31">
        <f t="shared" ref="BM27:BO29" si="290">BL27/BL26*100</f>
        <v>109.35569526071851</v>
      </c>
      <c r="BN27" s="33" t="s">
        <v>64</v>
      </c>
      <c r="BO27" s="33" t="s">
        <v>64</v>
      </c>
      <c r="BP27" s="33" t="s">
        <v>64</v>
      </c>
      <c r="BQ27" s="33" t="s">
        <v>64</v>
      </c>
      <c r="BR27" s="33" t="s">
        <v>64</v>
      </c>
      <c r="BS27" s="33" t="s">
        <v>64</v>
      </c>
      <c r="BT27" s="32">
        <v>315737</v>
      </c>
      <c r="BU27" s="31">
        <f t="shared" ref="BU27:BU29" si="291">BT27/BT26*100</f>
        <v>102.9780891437219</v>
      </c>
      <c r="BV27" s="33" t="s">
        <v>64</v>
      </c>
      <c r="BW27" s="33" t="s">
        <v>64</v>
      </c>
      <c r="BX27" s="33" t="s">
        <v>64</v>
      </c>
      <c r="BY27" s="33" t="s">
        <v>64</v>
      </c>
      <c r="BZ27" s="33" t="s">
        <v>64</v>
      </c>
      <c r="CA27" s="33" t="s">
        <v>64</v>
      </c>
      <c r="CB27" s="34">
        <v>4098510</v>
      </c>
      <c r="CC27" s="35">
        <f t="shared" ref="CC27:CC29" si="292">CB27/CB26*100</f>
        <v>101.18860834092318</v>
      </c>
      <c r="CD27" s="52"/>
      <c r="CE27" s="52"/>
    </row>
    <row r="28" spans="2:83" s="4" customFormat="1">
      <c r="B28" s="14">
        <v>2020</v>
      </c>
      <c r="C28" s="18">
        <v>2</v>
      </c>
      <c r="D28" s="30">
        <v>190628</v>
      </c>
      <c r="E28" s="31" t="e">
        <f t="shared" si="263"/>
        <v>#DIV/0!</v>
      </c>
      <c r="F28" s="32">
        <v>78198</v>
      </c>
      <c r="G28" s="31" t="e">
        <f t="shared" si="261"/>
        <v>#DIV/0!</v>
      </c>
      <c r="H28" s="32"/>
      <c r="I28" s="31" t="e">
        <f t="shared" si="262"/>
        <v>#DIV/0!</v>
      </c>
      <c r="J28" s="33" t="s">
        <v>62</v>
      </c>
      <c r="K28" s="33" t="s">
        <v>62</v>
      </c>
      <c r="L28" s="33" t="s">
        <v>62</v>
      </c>
      <c r="M28" s="33" t="s">
        <v>62</v>
      </c>
      <c r="N28" s="32">
        <v>30846</v>
      </c>
      <c r="O28" s="31" t="e">
        <f t="shared" si="266"/>
        <v>#DIV/0!</v>
      </c>
      <c r="P28" s="32">
        <v>44503</v>
      </c>
      <c r="Q28" s="31" t="e">
        <f t="shared" si="267"/>
        <v>#DIV/0!</v>
      </c>
      <c r="R28" s="32">
        <v>35453</v>
      </c>
      <c r="S28" s="31" t="e">
        <f t="shared" si="268"/>
        <v>#DIV/0!</v>
      </c>
      <c r="T28" s="33" t="s">
        <v>62</v>
      </c>
      <c r="U28" s="33" t="s">
        <v>33</v>
      </c>
      <c r="V28" s="32">
        <v>37101</v>
      </c>
      <c r="W28" s="31" t="e">
        <f t="shared" si="269"/>
        <v>#DIV/0!</v>
      </c>
      <c r="X28" s="32">
        <v>170350</v>
      </c>
      <c r="Y28" s="31" t="e">
        <f t="shared" si="270"/>
        <v>#DIV/0!</v>
      </c>
      <c r="Z28" s="32">
        <v>714780</v>
      </c>
      <c r="AA28" s="31">
        <f t="shared" si="271"/>
        <v>95.054323975690522</v>
      </c>
      <c r="AB28" s="32">
        <v>92437</v>
      </c>
      <c r="AC28" s="31" t="e">
        <f t="shared" si="272"/>
        <v>#DIV/0!</v>
      </c>
      <c r="AD28" s="32">
        <v>9271</v>
      </c>
      <c r="AE28" s="31" t="e">
        <f t="shared" si="273"/>
        <v>#DIV/0!</v>
      </c>
      <c r="AF28" s="32">
        <v>2697</v>
      </c>
      <c r="AG28" s="31" t="e">
        <f t="shared" si="274"/>
        <v>#DIV/0!</v>
      </c>
      <c r="AH28" s="32">
        <v>120577</v>
      </c>
      <c r="AI28" s="31" t="e">
        <f t="shared" si="275"/>
        <v>#DIV/0!</v>
      </c>
      <c r="AJ28" s="32"/>
      <c r="AK28" s="31" t="e">
        <f t="shared" si="276"/>
        <v>#DIV/0!</v>
      </c>
      <c r="AL28" s="32">
        <v>27789</v>
      </c>
      <c r="AM28" s="31" t="e">
        <f t="shared" si="277"/>
        <v>#DIV/0!</v>
      </c>
      <c r="AN28" s="32">
        <v>24165</v>
      </c>
      <c r="AO28" s="31" t="e">
        <f t="shared" si="278"/>
        <v>#DIV/0!</v>
      </c>
      <c r="AP28" s="32">
        <v>4118</v>
      </c>
      <c r="AQ28" s="31" t="e">
        <f t="shared" si="279"/>
        <v>#DIV/0!</v>
      </c>
      <c r="AR28" s="32">
        <v>5190</v>
      </c>
      <c r="AS28" s="31" t="e">
        <f t="shared" si="280"/>
        <v>#DIV/0!</v>
      </c>
      <c r="AT28" s="32">
        <v>286242</v>
      </c>
      <c r="AU28" s="31">
        <f t="shared" si="281"/>
        <v>88.111875196237165</v>
      </c>
      <c r="AV28" s="32">
        <v>816791</v>
      </c>
      <c r="AW28" s="31">
        <f t="shared" si="282"/>
        <v>90.263920998306986</v>
      </c>
      <c r="AX28" s="32">
        <v>60850</v>
      </c>
      <c r="AY28" s="31" t="e">
        <f t="shared" si="283"/>
        <v>#DIV/0!</v>
      </c>
      <c r="AZ28" s="32">
        <v>201237</v>
      </c>
      <c r="BA28" s="31" t="e">
        <f t="shared" si="284"/>
        <v>#DIV/0!</v>
      </c>
      <c r="BB28" s="32">
        <v>443395</v>
      </c>
      <c r="BC28" s="31" t="e">
        <f t="shared" si="285"/>
        <v>#DIV/0!</v>
      </c>
      <c r="BD28" s="32">
        <v>123437</v>
      </c>
      <c r="BE28" s="31" t="e">
        <f t="shared" si="286"/>
        <v>#DIV/0!</v>
      </c>
      <c r="BF28" s="32">
        <v>91714</v>
      </c>
      <c r="BG28" s="31" t="e">
        <f t="shared" si="287"/>
        <v>#DIV/0!</v>
      </c>
      <c r="BH28" s="32">
        <v>24742</v>
      </c>
      <c r="BI28" s="31" t="e">
        <f t="shared" si="288"/>
        <v>#DIV/0!</v>
      </c>
      <c r="BJ28" s="32">
        <f>744138+201237</f>
        <v>945375</v>
      </c>
      <c r="BK28" s="31">
        <f t="shared" si="289"/>
        <v>92.262941698311522</v>
      </c>
      <c r="BL28" s="32">
        <v>305998</v>
      </c>
      <c r="BM28" s="31">
        <f t="shared" si="290"/>
        <v>95.502013045785077</v>
      </c>
      <c r="BN28" s="32">
        <v>75472</v>
      </c>
      <c r="BO28" s="33" t="s">
        <v>64</v>
      </c>
      <c r="BP28" s="33" t="s">
        <v>64</v>
      </c>
      <c r="BQ28" s="33" t="s">
        <v>64</v>
      </c>
      <c r="BR28" s="33">
        <v>163505</v>
      </c>
      <c r="BS28" s="33" t="s">
        <v>64</v>
      </c>
      <c r="BT28" s="32">
        <v>287920</v>
      </c>
      <c r="BU28" s="31">
        <f t="shared" si="291"/>
        <v>91.189819374986143</v>
      </c>
      <c r="BV28" s="32">
        <v>103375</v>
      </c>
      <c r="BW28" s="33" t="s">
        <v>64</v>
      </c>
      <c r="BX28" s="32">
        <v>20086</v>
      </c>
      <c r="BY28" s="33" t="s">
        <v>64</v>
      </c>
      <c r="BZ28" s="32">
        <v>78300</v>
      </c>
      <c r="CA28" s="33" t="s">
        <v>64</v>
      </c>
      <c r="CB28" s="34">
        <v>3797844</v>
      </c>
      <c r="CC28" s="35">
        <f t="shared" si="292"/>
        <v>92.664016923223315</v>
      </c>
      <c r="CD28" s="52"/>
    </row>
    <row r="29" spans="2:83" s="4" customFormat="1">
      <c r="B29" s="16">
        <v>2021</v>
      </c>
      <c r="C29" s="20">
        <v>3</v>
      </c>
      <c r="D29" s="40">
        <v>1160200</v>
      </c>
      <c r="E29" s="41">
        <f t="shared" si="263"/>
        <v>608.61992991585703</v>
      </c>
      <c r="F29" s="42">
        <v>418300</v>
      </c>
      <c r="G29" s="41">
        <f t="shared" si="261"/>
        <v>534.92416685848752</v>
      </c>
      <c r="H29" s="42">
        <v>481200</v>
      </c>
      <c r="I29" s="41" t="e">
        <f t="shared" si="262"/>
        <v>#DIV/0!</v>
      </c>
      <c r="J29" s="42"/>
      <c r="K29" s="41" t="e">
        <f t="shared" ref="K29" si="293">J29/J28*100</f>
        <v>#VALUE!</v>
      </c>
      <c r="L29" s="42">
        <v>216500</v>
      </c>
      <c r="M29" s="41" t="e">
        <f t="shared" ref="M29" si="294">L29/L28*100</f>
        <v>#VALUE!</v>
      </c>
      <c r="N29" s="42">
        <v>161000</v>
      </c>
      <c r="O29" s="41">
        <f t="shared" si="266"/>
        <v>521.94774038773255</v>
      </c>
      <c r="P29" s="42">
        <v>315700</v>
      </c>
      <c r="Q29" s="41">
        <f t="shared" si="267"/>
        <v>709.39037817675205</v>
      </c>
      <c r="R29" s="42">
        <v>255200</v>
      </c>
      <c r="S29" s="41">
        <f t="shared" si="268"/>
        <v>719.82624883648771</v>
      </c>
      <c r="T29" s="43" t="s">
        <v>62</v>
      </c>
      <c r="U29" s="43" t="s">
        <v>33</v>
      </c>
      <c r="V29" s="42">
        <v>224600</v>
      </c>
      <c r="W29" s="41">
        <f t="shared" si="269"/>
        <v>605.37451820705644</v>
      </c>
      <c r="X29" s="42">
        <v>516400</v>
      </c>
      <c r="Y29" s="41">
        <f t="shared" si="270"/>
        <v>303.14059289697684</v>
      </c>
      <c r="Z29" s="42">
        <v>749524</v>
      </c>
      <c r="AA29" s="41">
        <f t="shared" si="271"/>
        <v>104.86079632894037</v>
      </c>
      <c r="AB29" s="42">
        <v>376200</v>
      </c>
      <c r="AC29" s="41">
        <f t="shared" si="272"/>
        <v>406.97988900548478</v>
      </c>
      <c r="AD29" s="42">
        <v>36200</v>
      </c>
      <c r="AE29" s="41">
        <f t="shared" si="273"/>
        <v>390.46489051882213</v>
      </c>
      <c r="AF29" s="42">
        <v>17100</v>
      </c>
      <c r="AG29" s="41">
        <f t="shared" si="274"/>
        <v>634.03781979977748</v>
      </c>
      <c r="AH29" s="42">
        <v>593700</v>
      </c>
      <c r="AI29" s="41">
        <f t="shared" si="275"/>
        <v>492.38246100002493</v>
      </c>
      <c r="AJ29" s="42"/>
      <c r="AK29" s="41" t="e">
        <f t="shared" si="276"/>
        <v>#DIV/0!</v>
      </c>
      <c r="AL29" s="42">
        <v>220700</v>
      </c>
      <c r="AM29" s="41">
        <f t="shared" si="277"/>
        <v>794.19914354600735</v>
      </c>
      <c r="AN29" s="42">
        <v>122400</v>
      </c>
      <c r="AO29" s="41">
        <f t="shared" si="278"/>
        <v>506.5176908752328</v>
      </c>
      <c r="AP29" s="42">
        <v>23600</v>
      </c>
      <c r="AQ29" s="41">
        <f t="shared" si="279"/>
        <v>573.09373482272952</v>
      </c>
      <c r="AR29" s="42">
        <v>10100</v>
      </c>
      <c r="AS29" s="41">
        <f t="shared" si="280"/>
        <v>194.60500963391135</v>
      </c>
      <c r="AT29" s="42">
        <v>297193</v>
      </c>
      <c r="AU29" s="41">
        <f t="shared" si="281"/>
        <v>103.8257837773632</v>
      </c>
      <c r="AV29" s="42">
        <v>805448</v>
      </c>
      <c r="AW29" s="41">
        <f t="shared" si="282"/>
        <v>98.61127265114331</v>
      </c>
      <c r="AX29" s="42">
        <v>427000</v>
      </c>
      <c r="AY29" s="41">
        <f t="shared" si="283"/>
        <v>701.72555464256368</v>
      </c>
      <c r="AZ29" s="42">
        <v>1105600</v>
      </c>
      <c r="BA29" s="41">
        <f t="shared" si="284"/>
        <v>549.40194894577041</v>
      </c>
      <c r="BB29" s="42">
        <v>2968600</v>
      </c>
      <c r="BC29" s="41">
        <f t="shared" si="285"/>
        <v>669.51589440566534</v>
      </c>
      <c r="BD29" s="42">
        <v>1044000</v>
      </c>
      <c r="BE29" s="41">
        <f t="shared" si="286"/>
        <v>845.77557782512542</v>
      </c>
      <c r="BF29" s="42">
        <v>629100</v>
      </c>
      <c r="BG29" s="41">
        <f t="shared" si="287"/>
        <v>685.93671631375798</v>
      </c>
      <c r="BH29" s="42">
        <v>174100</v>
      </c>
      <c r="BI29" s="41">
        <f t="shared" si="288"/>
        <v>703.6617896693881</v>
      </c>
      <c r="BJ29" s="42">
        <f>202344+755654</f>
        <v>957998</v>
      </c>
      <c r="BK29" s="41">
        <f t="shared" si="289"/>
        <v>101.33523733968002</v>
      </c>
      <c r="BL29" s="42">
        <v>331925</v>
      </c>
      <c r="BM29" s="41">
        <f t="shared" si="290"/>
        <v>108.47293119562873</v>
      </c>
      <c r="BN29" s="42">
        <v>72141</v>
      </c>
      <c r="BO29" s="41">
        <f t="shared" si="290"/>
        <v>95.586442654229387</v>
      </c>
      <c r="BP29" s="43" t="s">
        <v>62</v>
      </c>
      <c r="BQ29" s="43" t="s">
        <v>62</v>
      </c>
      <c r="BR29" s="43">
        <v>161200</v>
      </c>
      <c r="BS29" s="41">
        <f t="shared" ref="BS29" si="295">BR29/BR28*100</f>
        <v>98.590257178679551</v>
      </c>
      <c r="BT29" s="42">
        <v>296264</v>
      </c>
      <c r="BU29" s="41">
        <f t="shared" si="291"/>
        <v>102.89802722978605</v>
      </c>
      <c r="BV29" s="42">
        <v>119329</v>
      </c>
      <c r="BW29" s="41">
        <f t="shared" ref="BW29:BY29" si="296">BV29/BV28*100</f>
        <v>115.43313180169285</v>
      </c>
      <c r="BX29" s="42">
        <v>18839</v>
      </c>
      <c r="BY29" s="41">
        <f t="shared" si="296"/>
        <v>93.791695708453645</v>
      </c>
      <c r="BZ29" s="42">
        <v>81080</v>
      </c>
      <c r="CA29" s="41">
        <f t="shared" ref="CA29" si="297">BZ29/BZ28*100</f>
        <v>103.55044699872286</v>
      </c>
      <c r="CB29" s="44">
        <v>3890941</v>
      </c>
      <c r="CC29" s="45">
        <f t="shared" si="292"/>
        <v>102.45131184956517</v>
      </c>
      <c r="CD29" s="52"/>
    </row>
    <row r="30" spans="2:83" s="4" customFormat="1">
      <c r="B30" s="14">
        <v>2022</v>
      </c>
      <c r="C30" s="18">
        <v>4</v>
      </c>
      <c r="D30" s="30">
        <v>1160200</v>
      </c>
      <c r="E30" s="31">
        <f t="shared" ref="E30:E31" si="298">D30/D29*100</f>
        <v>100</v>
      </c>
      <c r="F30" s="32">
        <v>418300</v>
      </c>
      <c r="G30" s="31">
        <f t="shared" ref="G30:G31" si="299">F30/F29*100</f>
        <v>100</v>
      </c>
      <c r="H30" s="32">
        <v>481200</v>
      </c>
      <c r="I30" s="31">
        <f t="shared" ref="I30:I31" si="300">H30/H29*100</f>
        <v>100</v>
      </c>
      <c r="J30" s="32"/>
      <c r="K30" s="31" t="e">
        <f t="shared" ref="K30:K31" si="301">J30/J29*100</f>
        <v>#DIV/0!</v>
      </c>
      <c r="L30" s="32">
        <v>216500</v>
      </c>
      <c r="M30" s="31">
        <f t="shared" ref="M30:M31" si="302">L30/L29*100</f>
        <v>100</v>
      </c>
      <c r="N30" s="32">
        <v>161000</v>
      </c>
      <c r="O30" s="31">
        <f t="shared" ref="O30:O31" si="303">N30/N29*100</f>
        <v>100</v>
      </c>
      <c r="P30" s="32">
        <v>315700</v>
      </c>
      <c r="Q30" s="31">
        <f t="shared" ref="Q30:Q31" si="304">P30/P29*100</f>
        <v>100</v>
      </c>
      <c r="R30" s="32">
        <v>255200</v>
      </c>
      <c r="S30" s="31">
        <f t="shared" ref="S30:S31" si="305">R30/R29*100</f>
        <v>100</v>
      </c>
      <c r="T30" s="33" t="s">
        <v>62</v>
      </c>
      <c r="U30" s="33" t="s">
        <v>33</v>
      </c>
      <c r="V30" s="32">
        <v>224600</v>
      </c>
      <c r="W30" s="31">
        <f t="shared" ref="W30:W31" si="306">V30/V29*100</f>
        <v>100</v>
      </c>
      <c r="X30" s="32">
        <v>516400</v>
      </c>
      <c r="Y30" s="31">
        <f t="shared" ref="Y30:Y31" si="307">X30/X29*100</f>
        <v>100</v>
      </c>
      <c r="Z30" s="32">
        <v>772896</v>
      </c>
      <c r="AA30" s="31">
        <f t="shared" ref="AA30:AA31" si="308">Z30/Z29*100</f>
        <v>103.11824571327936</v>
      </c>
      <c r="AB30" s="32">
        <v>376200</v>
      </c>
      <c r="AC30" s="31">
        <f t="shared" ref="AC30:AC31" si="309">AB30/AB29*100</f>
        <v>100</v>
      </c>
      <c r="AD30" s="32">
        <v>36200</v>
      </c>
      <c r="AE30" s="31">
        <f t="shared" ref="AE30:AE31" si="310">AD30/AD29*100</f>
        <v>100</v>
      </c>
      <c r="AF30" s="32">
        <v>17100</v>
      </c>
      <c r="AG30" s="31">
        <f t="shared" ref="AG30:AG31" si="311">AF30/AF29*100</f>
        <v>100</v>
      </c>
      <c r="AH30" s="32">
        <v>593700</v>
      </c>
      <c r="AI30" s="31">
        <f t="shared" ref="AI30:AI31" si="312">AH30/AH29*100</f>
        <v>100</v>
      </c>
      <c r="AJ30" s="32"/>
      <c r="AK30" s="31" t="e">
        <f t="shared" ref="AK30:AK31" si="313">AJ30/AJ29*100</f>
        <v>#DIV/0!</v>
      </c>
      <c r="AL30" s="32">
        <v>220700</v>
      </c>
      <c r="AM30" s="31">
        <f t="shared" ref="AM30:AM31" si="314">AL30/AL29*100</f>
        <v>100</v>
      </c>
      <c r="AN30" s="32">
        <v>122400</v>
      </c>
      <c r="AO30" s="31">
        <f t="shared" ref="AO30:AO31" si="315">AN30/AN29*100</f>
        <v>100</v>
      </c>
      <c r="AP30" s="32">
        <v>23600</v>
      </c>
      <c r="AQ30" s="31">
        <f t="shared" ref="AQ30:AQ31" si="316">AP30/AP29*100</f>
        <v>100</v>
      </c>
      <c r="AR30" s="32">
        <v>10100</v>
      </c>
      <c r="AS30" s="31">
        <f t="shared" ref="AS30:AS31" si="317">AR30/AR29*100</f>
        <v>100</v>
      </c>
      <c r="AT30" s="32">
        <v>335335</v>
      </c>
      <c r="AU30" s="31">
        <f t="shared" ref="AU30:AU31" si="318">AT30/AT29*100</f>
        <v>112.83408424828309</v>
      </c>
      <c r="AV30" s="32">
        <v>832588</v>
      </c>
      <c r="AW30" s="31">
        <f t="shared" ref="AW30:AW31" si="319">AV30/AV29*100</f>
        <v>103.36955334174274</v>
      </c>
      <c r="AX30" s="32">
        <v>427000</v>
      </c>
      <c r="AY30" s="31">
        <f t="shared" ref="AY30:AY31" si="320">AX30/AX29*100</f>
        <v>100</v>
      </c>
      <c r="AZ30" s="32">
        <v>1105600</v>
      </c>
      <c r="BA30" s="31">
        <f t="shared" ref="BA30:BA31" si="321">AZ30/AZ29*100</f>
        <v>100</v>
      </c>
      <c r="BB30" s="32">
        <v>2968600</v>
      </c>
      <c r="BC30" s="31">
        <f t="shared" ref="BC30:BC31" si="322">BB30/BB29*100</f>
        <v>100</v>
      </c>
      <c r="BD30" s="32">
        <v>1044000</v>
      </c>
      <c r="BE30" s="31">
        <f t="shared" ref="BE30:BE31" si="323">BD30/BD29*100</f>
        <v>100</v>
      </c>
      <c r="BF30" s="32">
        <v>629100</v>
      </c>
      <c r="BG30" s="31">
        <f t="shared" ref="BG30:BG31" si="324">BF30/BF29*100</f>
        <v>100</v>
      </c>
      <c r="BH30" s="32">
        <v>174100</v>
      </c>
      <c r="BI30" s="31">
        <f t="shared" ref="BI30:BI31" si="325">BH30/BH29*100</f>
        <v>100</v>
      </c>
      <c r="BJ30" s="32">
        <v>1028785</v>
      </c>
      <c r="BK30" s="31">
        <f t="shared" ref="BK30:BK31" si="326">BJ30/BJ29*100</f>
        <v>107.38905509197305</v>
      </c>
      <c r="BL30" s="32">
        <v>371408</v>
      </c>
      <c r="BM30" s="31">
        <f t="shared" ref="BM30:BM31" si="327">BL30/BL29*100</f>
        <v>111.8951570384876</v>
      </c>
      <c r="BN30" s="32">
        <v>82053</v>
      </c>
      <c r="BO30" s="31">
        <f t="shared" ref="BO30:BO31" si="328">BN30/BN29*100</f>
        <v>113.73975963737681</v>
      </c>
      <c r="BP30" s="33" t="s">
        <v>62</v>
      </c>
      <c r="BQ30" s="33" t="s">
        <v>62</v>
      </c>
      <c r="BR30" s="33">
        <v>160146</v>
      </c>
      <c r="BS30" s="31">
        <f t="shared" ref="BS30:BS31" si="329">BR30/BR29*100</f>
        <v>99.346153846153854</v>
      </c>
      <c r="BT30" s="32">
        <v>336723</v>
      </c>
      <c r="BU30" s="31">
        <f t="shared" ref="BU30:BU31" si="330">BT30/BT29*100</f>
        <v>113.6564010477142</v>
      </c>
      <c r="BV30" s="32">
        <v>130049</v>
      </c>
      <c r="BW30" s="31">
        <f t="shared" ref="BW30:BW31" si="331">BV30/BV29*100</f>
        <v>108.98356644235685</v>
      </c>
      <c r="BX30" s="32">
        <v>19990</v>
      </c>
      <c r="BY30" s="31">
        <f t="shared" ref="BY30:BY31" si="332">BX30/BX29*100</f>
        <v>106.10966611815913</v>
      </c>
      <c r="BZ30" s="32">
        <v>83685</v>
      </c>
      <c r="CA30" s="31">
        <f t="shared" ref="CA30:CA31" si="333">BZ30/BZ29*100</f>
        <v>103.21287617168228</v>
      </c>
      <c r="CB30" s="34">
        <v>4153659</v>
      </c>
      <c r="CC30" s="35">
        <f t="shared" ref="CC30:CC31" si="334">CB30/CB29*100</f>
        <v>106.75204275778019</v>
      </c>
      <c r="CD30" s="52"/>
    </row>
    <row r="31" spans="2:83" s="4" customFormat="1">
      <c r="B31" s="56">
        <v>2023</v>
      </c>
      <c r="C31" s="57">
        <v>5</v>
      </c>
      <c r="D31" s="58">
        <v>1160200</v>
      </c>
      <c r="E31" s="59">
        <f t="shared" si="298"/>
        <v>100</v>
      </c>
      <c r="F31" s="60">
        <v>418300</v>
      </c>
      <c r="G31" s="59">
        <f t="shared" si="299"/>
        <v>100</v>
      </c>
      <c r="H31" s="60">
        <v>481200</v>
      </c>
      <c r="I31" s="59">
        <f t="shared" si="300"/>
        <v>100</v>
      </c>
      <c r="J31" s="60"/>
      <c r="K31" s="59" t="e">
        <f t="shared" si="301"/>
        <v>#DIV/0!</v>
      </c>
      <c r="L31" s="60">
        <v>216500</v>
      </c>
      <c r="M31" s="59">
        <f t="shared" si="302"/>
        <v>100</v>
      </c>
      <c r="N31" s="60">
        <v>161000</v>
      </c>
      <c r="O31" s="59">
        <f t="shared" si="303"/>
        <v>100</v>
      </c>
      <c r="P31" s="60">
        <v>315700</v>
      </c>
      <c r="Q31" s="59">
        <f t="shared" si="304"/>
        <v>100</v>
      </c>
      <c r="R31" s="60">
        <v>255200</v>
      </c>
      <c r="S31" s="59">
        <f t="shared" si="305"/>
        <v>100</v>
      </c>
      <c r="T31" s="61" t="s">
        <v>62</v>
      </c>
      <c r="U31" s="61" t="s">
        <v>33</v>
      </c>
      <c r="V31" s="60">
        <v>224600</v>
      </c>
      <c r="W31" s="59">
        <f t="shared" si="306"/>
        <v>100</v>
      </c>
      <c r="X31" s="60">
        <v>516400</v>
      </c>
      <c r="Y31" s="59">
        <f t="shared" si="307"/>
        <v>100</v>
      </c>
      <c r="Z31" s="60">
        <v>795302</v>
      </c>
      <c r="AA31" s="59">
        <f t="shared" si="308"/>
        <v>102.89896700202874</v>
      </c>
      <c r="AB31" s="60">
        <v>376200</v>
      </c>
      <c r="AC31" s="59">
        <f t="shared" si="309"/>
        <v>100</v>
      </c>
      <c r="AD31" s="60">
        <v>36200</v>
      </c>
      <c r="AE31" s="59">
        <f t="shared" si="310"/>
        <v>100</v>
      </c>
      <c r="AF31" s="60">
        <v>17100</v>
      </c>
      <c r="AG31" s="59">
        <f t="shared" si="311"/>
        <v>100</v>
      </c>
      <c r="AH31" s="60">
        <v>593700</v>
      </c>
      <c r="AI31" s="59">
        <f t="shared" si="312"/>
        <v>100</v>
      </c>
      <c r="AJ31" s="60"/>
      <c r="AK31" s="59" t="e">
        <f t="shared" si="313"/>
        <v>#DIV/0!</v>
      </c>
      <c r="AL31" s="60">
        <v>220700</v>
      </c>
      <c r="AM31" s="59">
        <f t="shared" si="314"/>
        <v>100</v>
      </c>
      <c r="AN31" s="60">
        <v>122400</v>
      </c>
      <c r="AO31" s="59">
        <f t="shared" si="315"/>
        <v>100</v>
      </c>
      <c r="AP31" s="60">
        <v>23600</v>
      </c>
      <c r="AQ31" s="59">
        <f t="shared" si="316"/>
        <v>100</v>
      </c>
      <c r="AR31" s="60">
        <v>10100</v>
      </c>
      <c r="AS31" s="59">
        <f t="shared" si="317"/>
        <v>100</v>
      </c>
      <c r="AT31" s="60">
        <v>395686</v>
      </c>
      <c r="AU31" s="59">
        <f t="shared" si="318"/>
        <v>117.99722665394307</v>
      </c>
      <c r="AV31" s="60">
        <v>933846</v>
      </c>
      <c r="AW31" s="59">
        <f t="shared" si="319"/>
        <v>112.16183754750249</v>
      </c>
      <c r="AX31" s="60">
        <v>427000</v>
      </c>
      <c r="AY31" s="59">
        <f t="shared" si="320"/>
        <v>100</v>
      </c>
      <c r="AZ31" s="60">
        <v>1105600</v>
      </c>
      <c r="BA31" s="59">
        <f t="shared" si="321"/>
        <v>100</v>
      </c>
      <c r="BB31" s="60">
        <v>2968600</v>
      </c>
      <c r="BC31" s="59">
        <f t="shared" si="322"/>
        <v>100</v>
      </c>
      <c r="BD31" s="60">
        <v>1044000</v>
      </c>
      <c r="BE31" s="59">
        <f t="shared" si="323"/>
        <v>100</v>
      </c>
      <c r="BF31" s="60">
        <v>629100</v>
      </c>
      <c r="BG31" s="59">
        <f t="shared" si="324"/>
        <v>100</v>
      </c>
      <c r="BH31" s="60">
        <v>174100</v>
      </c>
      <c r="BI31" s="59">
        <f t="shared" si="325"/>
        <v>100</v>
      </c>
      <c r="BJ31" s="60">
        <f>855392+221936</f>
        <v>1077328</v>
      </c>
      <c r="BK31" s="59">
        <f t="shared" si="326"/>
        <v>104.71847859368089</v>
      </c>
      <c r="BL31" s="60">
        <v>421200</v>
      </c>
      <c r="BM31" s="59">
        <f t="shared" si="327"/>
        <v>113.40628096325335</v>
      </c>
      <c r="BN31" s="60">
        <v>78007</v>
      </c>
      <c r="BO31" s="59">
        <f t="shared" si="328"/>
        <v>95.069040741959469</v>
      </c>
      <c r="BP31" s="61" t="s">
        <v>23</v>
      </c>
      <c r="BQ31" s="64" t="s">
        <v>23</v>
      </c>
      <c r="BR31" s="61">
        <v>160144</v>
      </c>
      <c r="BS31" s="59">
        <f t="shared" si="329"/>
        <v>99.998751139585124</v>
      </c>
      <c r="BT31" s="60">
        <v>352313</v>
      </c>
      <c r="BU31" s="59">
        <f t="shared" si="330"/>
        <v>104.62991836019518</v>
      </c>
      <c r="BV31" s="60">
        <v>124913</v>
      </c>
      <c r="BW31" s="59">
        <f t="shared" si="331"/>
        <v>96.05071934424717</v>
      </c>
      <c r="BX31" s="60">
        <v>19683</v>
      </c>
      <c r="BY31" s="59">
        <f t="shared" si="332"/>
        <v>98.464232116058028</v>
      </c>
      <c r="BZ31" s="60">
        <v>87671</v>
      </c>
      <c r="CA31" s="59">
        <f t="shared" si="333"/>
        <v>104.76309971918505</v>
      </c>
      <c r="CB31" s="62">
        <v>4446093</v>
      </c>
      <c r="CC31" s="63">
        <f t="shared" si="334"/>
        <v>107.04039498668523</v>
      </c>
      <c r="CD31" s="52"/>
    </row>
    <row r="32" spans="2:83" s="4" customFormat="1">
      <c r="B32" s="3" t="s">
        <v>61</v>
      </c>
    </row>
    <row r="33" spans="2:81" s="4" customFormat="1">
      <c r="B33" s="1" t="s">
        <v>59</v>
      </c>
    </row>
    <row r="34" spans="2:81" s="4" customFormat="1">
      <c r="B34" s="7" t="s">
        <v>60</v>
      </c>
    </row>
    <row r="35" spans="2:81" s="4" customFormat="1">
      <c r="B35" s="7" t="s">
        <v>65</v>
      </c>
    </row>
    <row r="36" spans="2:81" s="4" customFormat="1">
      <c r="B36" s="7"/>
      <c r="CC36" s="5" t="str">
        <f>生産量!CC35</f>
        <v>毎年1回更新、最終更新日2024/11/26</v>
      </c>
    </row>
    <row r="37" spans="2:81" s="4" customFormat="1" ht="13.5" customHeight="1"/>
    <row r="38" spans="2:8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</sheetData>
  <mergeCells count="43">
    <mergeCell ref="Z6:AA8"/>
    <mergeCell ref="BH6:BI8"/>
    <mergeCell ref="BZ5:CA8"/>
    <mergeCell ref="CB5:CC8"/>
    <mergeCell ref="BL5:BM8"/>
    <mergeCell ref="BN5:BO8"/>
    <mergeCell ref="BP5:BQ8"/>
    <mergeCell ref="BR5:BS8"/>
    <mergeCell ref="BT5:BU8"/>
    <mergeCell ref="BV5:BW8"/>
    <mergeCell ref="BX5:BY8"/>
    <mergeCell ref="BJ6:BK8"/>
    <mergeCell ref="AX5:BK5"/>
    <mergeCell ref="BB6:BC8"/>
    <mergeCell ref="BD6:BE8"/>
    <mergeCell ref="BF6:BG8"/>
    <mergeCell ref="N6:O8"/>
    <mergeCell ref="P6:Q8"/>
    <mergeCell ref="T6:U8"/>
    <mergeCell ref="V6:W8"/>
    <mergeCell ref="X6:Y8"/>
    <mergeCell ref="R6:S8"/>
    <mergeCell ref="D6:E8"/>
    <mergeCell ref="F6:G8"/>
    <mergeCell ref="H6:I8"/>
    <mergeCell ref="J6:K8"/>
    <mergeCell ref="L6:M8"/>
    <mergeCell ref="B5:C9"/>
    <mergeCell ref="D5:AA5"/>
    <mergeCell ref="AZ6:BA8"/>
    <mergeCell ref="AR6:AS8"/>
    <mergeCell ref="AT6:AU8"/>
    <mergeCell ref="AV5:AW8"/>
    <mergeCell ref="AX6:AY8"/>
    <mergeCell ref="AB5:AU5"/>
    <mergeCell ref="AP6:AQ8"/>
    <mergeCell ref="AD6:AE8"/>
    <mergeCell ref="AF6:AG8"/>
    <mergeCell ref="AH6:AI8"/>
    <mergeCell ref="AJ6:AK8"/>
    <mergeCell ref="AL6:AM8"/>
    <mergeCell ref="AN6:AO8"/>
    <mergeCell ref="AB6:AC8"/>
  </mergeCells>
  <phoneticPr fontId="1"/>
  <pageMargins left="0.59055118110236227" right="0" top="0.59055118110236227" bottom="0" header="0" footer="0"/>
  <pageSetup paperSize="9" scale="77" orientation="landscape" horizontalDpi="4294967294" verticalDpi="0" r:id="rId1"/>
  <headerFooter alignWithMargins="0"/>
  <colBreaks count="3" manualBreakCount="3">
    <brk id="23" min="1" max="28" man="1"/>
    <brk id="41" min="1" max="28" man="1"/>
    <brk id="61" min="1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生産量</vt:lpstr>
      <vt:lpstr>販売金額</vt:lpstr>
      <vt:lpstr>生産量!Print_Area</vt:lpstr>
      <vt:lpstr>販売金額!Print_Area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2018-10-29T01:50:23Z</cp:lastPrinted>
  <dcterms:created xsi:type="dcterms:W3CDTF">2007-12-03T07:28:19Z</dcterms:created>
  <dcterms:modified xsi:type="dcterms:W3CDTF">2024-11-26T01:31:29Z</dcterms:modified>
</cp:coreProperties>
</file>